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  <Override PartName="/xl/charts/style9.xml" ContentType="application/vnd.ms-office.chartstyle+xml"/>
  <Override PartName="/xl/charts/colors9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codeName="ThisWorkbook" autoCompressPictures="0"/>
  <bookViews>
    <workbookView xWindow="0" yWindow="0" windowWidth="23540" windowHeight="11520" tabRatio="931" activeTab="1"/>
  </bookViews>
  <sheets>
    <sheet name="Summary" sheetId="32" r:id="rId1"/>
    <sheet name="Brock" sheetId="1" r:id="rId2"/>
    <sheet name="Carleton" sheetId="2" r:id="rId3"/>
    <sheet name="Guelph" sheetId="4" r:id="rId4"/>
    <sheet name="Laurentian" sheetId="31" r:id="rId5"/>
    <sheet name="McMaster" sheetId="3" r:id="rId6"/>
    <sheet name="Nipissing" sheetId="5" r:id="rId7"/>
    <sheet name="Ottawa" sheetId="7" r:id="rId8"/>
    <sheet name="Queens" sheetId="6" r:id="rId9"/>
    <sheet name="RMC" sheetId="9" r:id="rId10"/>
    <sheet name="Toronto" sheetId="8" r:id="rId11"/>
    <sheet name="Trent" sheetId="14" r:id="rId12"/>
    <sheet name="UOIT" sheetId="15" r:id="rId13"/>
    <sheet name="Waterloo" sheetId="12" r:id="rId14"/>
    <sheet name="Western" sheetId="10" r:id="rId15"/>
    <sheet name="Windsor" sheetId="11" r:id="rId16"/>
    <sheet name="York" sheetId="13" r:id="rId17"/>
    <sheet name="Title Summary" sheetId="33" r:id="rId18"/>
    <sheet name="Usage by Title" sheetId="34" r:id="rId19"/>
  </sheets>
  <externalReferences>
    <externalReference r:id="rId20"/>
    <externalReference r:id="rId21"/>
  </externalReferences>
  <definedNames>
    <definedName name="table">'[1]2018 title list'!$B$2:$B$51</definedName>
    <definedName name="tableSP">'[2]SP mapping'!$A$1:$C$57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2" l="1"/>
  <c r="D33" i="32"/>
  <c r="D3" i="32"/>
  <c r="D4" i="32"/>
  <c r="D5" i="32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2" i="32"/>
  <c r="D849" i="33"/>
  <c r="D846" i="33"/>
  <c r="C47" i="34"/>
  <c r="D47" i="34"/>
  <c r="D834" i="33"/>
  <c r="C42" i="34"/>
  <c r="D42" i="34"/>
  <c r="D819" i="33"/>
  <c r="C45" i="34"/>
  <c r="D45" i="34"/>
  <c r="D785" i="33"/>
  <c r="C41" i="34"/>
  <c r="D41" i="34"/>
  <c r="D804" i="33"/>
  <c r="C3" i="34"/>
  <c r="D3" i="34"/>
  <c r="D768" i="33"/>
  <c r="C5" i="34"/>
  <c r="D5" i="34"/>
  <c r="D749" i="33"/>
  <c r="C2" i="34"/>
  <c r="D2" i="34"/>
  <c r="D730" i="33"/>
  <c r="C8" i="34"/>
  <c r="D8" i="34"/>
  <c r="D692" i="33"/>
  <c r="C26" i="34"/>
  <c r="D26" i="34"/>
  <c r="D711" i="33"/>
  <c r="C14" i="34"/>
  <c r="D14" i="34"/>
  <c r="D674" i="33"/>
  <c r="C15" i="34"/>
  <c r="D15" i="34"/>
  <c r="D655" i="33"/>
  <c r="C29" i="34"/>
  <c r="D29" i="34"/>
  <c r="D636" i="33"/>
  <c r="C23" i="34"/>
  <c r="D23" i="34"/>
  <c r="D617" i="33"/>
  <c r="C32" i="34"/>
  <c r="D32" i="34"/>
  <c r="D599" i="33"/>
  <c r="C37" i="34"/>
  <c r="D37" i="34"/>
  <c r="D582" i="33"/>
  <c r="C24" i="34"/>
  <c r="D24" i="34"/>
  <c r="D563" i="33"/>
  <c r="C44" i="34"/>
  <c r="D44" i="34"/>
  <c r="D547" i="33"/>
  <c r="C7" i="34"/>
  <c r="D7" i="34"/>
  <c r="D529" i="33"/>
  <c r="C17" i="34"/>
  <c r="D17" i="34"/>
  <c r="D510" i="33"/>
  <c r="C18" i="34"/>
  <c r="D18" i="34"/>
  <c r="D491" i="33"/>
  <c r="C30" i="34"/>
  <c r="D30" i="34"/>
  <c r="D472" i="33"/>
  <c r="C35" i="34"/>
  <c r="D35" i="34"/>
  <c r="D453" i="33"/>
  <c r="C46" i="34"/>
  <c r="D46" i="34"/>
  <c r="D439" i="33"/>
  <c r="C22" i="34"/>
  <c r="D22" i="34"/>
  <c r="D421" i="33"/>
  <c r="C13" i="34"/>
  <c r="D13" i="34"/>
  <c r="D403" i="33"/>
  <c r="C28" i="34"/>
  <c r="D28" i="34"/>
  <c r="D385" i="33"/>
  <c r="C19" i="34"/>
  <c r="D19" i="34"/>
  <c r="D367" i="33"/>
  <c r="C36" i="34"/>
  <c r="D36" i="34"/>
  <c r="D349" i="33"/>
  <c r="C20" i="34"/>
  <c r="D20" i="34"/>
  <c r="D330" i="33"/>
  <c r="C39" i="34"/>
  <c r="D39" i="34"/>
  <c r="D314" i="33"/>
  <c r="C12" i="34"/>
  <c r="D12" i="34"/>
  <c r="D295" i="33"/>
  <c r="C10" i="34"/>
  <c r="D10" i="34"/>
  <c r="D276" i="33"/>
  <c r="C38" i="34"/>
  <c r="D38" i="34"/>
  <c r="D257" i="33"/>
  <c r="C11" i="34"/>
  <c r="D11" i="34"/>
  <c r="D238" i="33"/>
  <c r="C21" i="34"/>
  <c r="D21" i="34"/>
  <c r="D219" i="33"/>
  <c r="C43" i="34"/>
  <c r="D43" i="34"/>
  <c r="D190" i="33"/>
  <c r="C16" i="34"/>
  <c r="D16" i="34"/>
  <c r="D153" i="33"/>
  <c r="C9" i="34"/>
  <c r="D9" i="34"/>
  <c r="D135" i="33"/>
  <c r="C48" i="34"/>
  <c r="D48" i="34"/>
  <c r="D126" i="33"/>
  <c r="C25" i="34"/>
  <c r="D25" i="34"/>
  <c r="D171" i="33"/>
  <c r="C40" i="34"/>
  <c r="D40" i="34"/>
  <c r="D107" i="33"/>
  <c r="C27" i="34"/>
  <c r="D27" i="34"/>
  <c r="D89" i="33"/>
  <c r="C6" i="34"/>
  <c r="D6" i="34"/>
  <c r="D70" i="33"/>
  <c r="C31" i="34"/>
  <c r="D31" i="34"/>
  <c r="D53" i="33"/>
  <c r="C4" i="34"/>
  <c r="D4" i="34"/>
  <c r="D34" i="33"/>
  <c r="C34" i="34"/>
  <c r="D34" i="34"/>
  <c r="D19" i="33"/>
  <c r="C33" i="34"/>
  <c r="D33" i="34"/>
  <c r="D203" i="33"/>
  <c r="C49" i="34"/>
  <c r="B34" i="32"/>
  <c r="B45" i="15"/>
  <c r="B44" i="15"/>
  <c r="D848" i="33"/>
  <c r="D836" i="33"/>
  <c r="D821" i="33"/>
  <c r="D806" i="33"/>
  <c r="D787" i="33"/>
  <c r="D770" i="33"/>
  <c r="D751" i="33"/>
  <c r="D732" i="33"/>
  <c r="D713" i="33"/>
  <c r="D694" i="33"/>
  <c r="D676" i="33"/>
  <c r="D657" i="33"/>
  <c r="D638" i="33"/>
  <c r="D619" i="33"/>
  <c r="D601" i="33"/>
  <c r="D584" i="33"/>
  <c r="D565" i="33"/>
  <c r="D549" i="33"/>
  <c r="D531" i="33"/>
  <c r="D512" i="33"/>
  <c r="D493" i="33"/>
  <c r="D474" i="33"/>
  <c r="D455" i="33"/>
  <c r="D441" i="33"/>
  <c r="D423" i="33"/>
  <c r="D405" i="33"/>
  <c r="D387" i="33"/>
  <c r="D369" i="33"/>
  <c r="D351" i="33"/>
  <c r="D332" i="33"/>
  <c r="D316" i="33"/>
  <c r="D297" i="33"/>
  <c r="D278" i="33"/>
  <c r="D259" i="33"/>
  <c r="D240" i="33"/>
  <c r="D221" i="33"/>
  <c r="D205" i="33"/>
  <c r="D192" i="33"/>
  <c r="D173" i="33"/>
  <c r="D155" i="33"/>
  <c r="D137" i="33"/>
  <c r="D128" i="33"/>
  <c r="D109" i="33"/>
  <c r="D91" i="33"/>
  <c r="D847" i="33"/>
  <c r="D835" i="33"/>
  <c r="D820" i="33"/>
  <c r="D805" i="33"/>
  <c r="D786" i="33"/>
  <c r="D769" i="33"/>
  <c r="D750" i="33"/>
  <c r="D731" i="33"/>
  <c r="D712" i="33"/>
  <c r="D693" i="33"/>
  <c r="D675" i="33"/>
  <c r="D656" i="33"/>
  <c r="D637" i="33"/>
  <c r="D618" i="33"/>
  <c r="D600" i="33"/>
  <c r="D583" i="33"/>
  <c r="D564" i="33"/>
  <c r="D548" i="33"/>
  <c r="D530" i="33"/>
  <c r="D511" i="33"/>
  <c r="D492" i="33"/>
  <c r="D473" i="33"/>
  <c r="D454" i="33"/>
  <c r="D440" i="33"/>
  <c r="D422" i="33"/>
  <c r="D404" i="33"/>
  <c r="D386" i="33"/>
  <c r="D368" i="33"/>
  <c r="D350" i="33"/>
  <c r="D331" i="33"/>
  <c r="D315" i="33"/>
  <c r="D296" i="33"/>
  <c r="D277" i="33"/>
  <c r="D258" i="33"/>
  <c r="D239" i="33"/>
  <c r="D220" i="33"/>
  <c r="D204" i="33"/>
  <c r="D191" i="33"/>
  <c r="D172" i="33"/>
  <c r="D154" i="33"/>
  <c r="D136" i="33"/>
  <c r="D127" i="33"/>
  <c r="D108" i="33"/>
  <c r="D90" i="33"/>
  <c r="D72" i="33"/>
  <c r="D71" i="33"/>
  <c r="D55" i="33"/>
  <c r="D54" i="33"/>
  <c r="D36" i="33"/>
  <c r="D35" i="33"/>
  <c r="D21" i="33"/>
  <c r="D20" i="33"/>
  <c r="B51" i="3"/>
  <c r="B51" i="12"/>
  <c r="B50" i="12"/>
  <c r="B52" i="8"/>
  <c r="B51" i="8"/>
  <c r="B45" i="1"/>
  <c r="B51" i="6"/>
  <c r="B50" i="6"/>
  <c r="B50" i="7"/>
  <c r="B49" i="4"/>
  <c r="B37" i="5"/>
  <c r="B51" i="7"/>
  <c r="B38" i="5"/>
  <c r="B52" i="3"/>
  <c r="B50" i="31"/>
  <c r="B50" i="4"/>
  <c r="B48" i="2"/>
  <c r="B46" i="1"/>
</calcChain>
</file>

<file path=xl/sharedStrings.xml><?xml version="1.0" encoding="utf-8"?>
<sst xmlns="http://schemas.openxmlformats.org/spreadsheetml/2006/main" count="2629" uniqueCount="152">
  <si>
    <t>Apr-2016</t>
  </si>
  <si>
    <t>Aug-2016</t>
  </si>
  <si>
    <t>Dec-2016</t>
  </si>
  <si>
    <t>Feb-2016</t>
  </si>
  <si>
    <t>HTML</t>
  </si>
  <si>
    <t>Jan-2016</t>
  </si>
  <si>
    <t>Jul-2016</t>
  </si>
  <si>
    <t>Jun-2016</t>
  </si>
  <si>
    <t>Mar-2016</t>
  </si>
  <si>
    <t>May-2016</t>
  </si>
  <si>
    <t>Nov-2016</t>
  </si>
  <si>
    <t>Oct-2016</t>
  </si>
  <si>
    <t>PDF</t>
  </si>
  <si>
    <t>Sep-2016</t>
  </si>
  <si>
    <t>Total</t>
  </si>
  <si>
    <t>Annual Review of Cell and Developmental Biology</t>
  </si>
  <si>
    <t>Annual Review of Clinical Psychology</t>
  </si>
  <si>
    <t>Annual Review of Earth and Planetary Sciences</t>
  </si>
  <si>
    <t>Annual Review of Ecology, Evolution, and Systematics</t>
  </si>
  <si>
    <t>Annual Review of Economics</t>
  </si>
  <si>
    <t>Annual Review of Entomology</t>
  </si>
  <si>
    <t>Annual Review of Financial Economics</t>
  </si>
  <si>
    <t>Annual Review of Fluid Mechanics</t>
  </si>
  <si>
    <t>Annual Review of Chemical and Biomolecular Engineering</t>
  </si>
  <si>
    <t>Annual Review of Condensed Matter Physics</t>
  </si>
  <si>
    <t>Annual Review of Food Science and Technology</t>
  </si>
  <si>
    <t>Annual Review of Environment and Resources</t>
  </si>
  <si>
    <t>Annual Review of Genetics</t>
  </si>
  <si>
    <t>Annual Review of Genomics and Human Genetics</t>
  </si>
  <si>
    <t>Annual Review of Immunology</t>
  </si>
  <si>
    <t>Annual Review of Law and Social Science</t>
  </si>
  <si>
    <t>Annual Review of Linguistics</t>
  </si>
  <si>
    <t>Annual Review of Marine Science</t>
  </si>
  <si>
    <t>Annual Review of Materials Research</t>
  </si>
  <si>
    <t>Annual Review of Medicine</t>
  </si>
  <si>
    <t>Annual Review of Microbiology</t>
  </si>
  <si>
    <t>Annual Review of Neuroscience</t>
  </si>
  <si>
    <t>Annual Review of Nuclear and Particle Science</t>
  </si>
  <si>
    <t>Annual Review of Nutrition</t>
  </si>
  <si>
    <t>Annual Review of Organizational Psychology and Organizational Behavior</t>
  </si>
  <si>
    <t>Annual Review of Pathology: Mechanisms of Disease</t>
  </si>
  <si>
    <t>Annual Review of Pharmacology and Toxicology</t>
  </si>
  <si>
    <t>Annual Review of Physical Chemistry</t>
  </si>
  <si>
    <t>Annual Review of Anthropology</t>
  </si>
  <si>
    <t>Annual Review of Analytical Chemistry</t>
  </si>
  <si>
    <t>Annual Review of Animal Biosciences</t>
  </si>
  <si>
    <t>Annual Review of Physiology</t>
  </si>
  <si>
    <t>Annual Review of Phytopathology</t>
  </si>
  <si>
    <t>Annual Review of Plant Biology</t>
  </si>
  <si>
    <t>Annual Review of Political Science</t>
  </si>
  <si>
    <t>Annual Review of Psychology</t>
  </si>
  <si>
    <t>Annual Review of Public Health</t>
  </si>
  <si>
    <t>Annual Review of Resource Economics</t>
  </si>
  <si>
    <t>Annual Review of Sociology</t>
  </si>
  <si>
    <t>Annual Review of Statistics and Its Application</t>
  </si>
  <si>
    <t>Annual Review of Virology</t>
  </si>
  <si>
    <t>Annual Review of Vision Science</t>
  </si>
  <si>
    <t>Annual Review of Astronomy and Astrophysics</t>
  </si>
  <si>
    <t>Annual Review of Biochemistry</t>
  </si>
  <si>
    <t>Annual Review of Biomedical Engineering</t>
  </si>
  <si>
    <t>Annual Review of Biophysics</t>
  </si>
  <si>
    <t>Annual Review of Cancer Biology</t>
  </si>
  <si>
    <t>Journal</t>
  </si>
  <si>
    <t>Annual Review of Computer Science</t>
  </si>
  <si>
    <t>Total for all journals</t>
  </si>
  <si>
    <t>Annual review of animal biosciences</t>
  </si>
  <si>
    <t>Annual review of anthropology</t>
  </si>
  <si>
    <t>Annual review of biochemistry</t>
  </si>
  <si>
    <t>Annual review of biomedical engineering</t>
  </si>
  <si>
    <t>Annual review of biophysics</t>
  </si>
  <si>
    <t>Annual review of cell and developmental biology</t>
  </si>
  <si>
    <t>Annual review of chemical and biomolecular engineering</t>
  </si>
  <si>
    <t>Annual review of clinical psychology</t>
  </si>
  <si>
    <t>Annual review of computer science</t>
  </si>
  <si>
    <t>Annual review of earth and planetary sciences</t>
  </si>
  <si>
    <t>Annual review of ecology, evolution, and systematics</t>
  </si>
  <si>
    <t>Annual review of economics</t>
  </si>
  <si>
    <t>Annual review of entomology</t>
  </si>
  <si>
    <t>Annual review of environment and resources</t>
  </si>
  <si>
    <t>Annual review of financial economics</t>
  </si>
  <si>
    <t>Annual review of fluid mechanics</t>
  </si>
  <si>
    <t>Annual review of food science and technology</t>
  </si>
  <si>
    <t>Annual review of genetics</t>
  </si>
  <si>
    <t>Annual review of genomics and human genetics</t>
  </si>
  <si>
    <t>Annual review of immunology</t>
  </si>
  <si>
    <t>Annual review of law and social science</t>
  </si>
  <si>
    <t>Annual review of marine science</t>
  </si>
  <si>
    <t>Annual review of medicine</t>
  </si>
  <si>
    <t>Annual review of microbiology</t>
  </si>
  <si>
    <t>Annual review of neuroscience</t>
  </si>
  <si>
    <t>Annual review of nutrition</t>
  </si>
  <si>
    <t>Annual review of organizational psychology and organizational behavior</t>
  </si>
  <si>
    <t>Annual review of pathology: mechanisms of disease</t>
  </si>
  <si>
    <t>Annual review of pharmacology and toxicology</t>
  </si>
  <si>
    <t>Annual review of physiology</t>
  </si>
  <si>
    <t>Annual review of phytopathology</t>
  </si>
  <si>
    <t>Annual review of plant biology</t>
  </si>
  <si>
    <t>Annual review of political science</t>
  </si>
  <si>
    <t>Annual review of psychology</t>
  </si>
  <si>
    <t>Annual review of public health</t>
  </si>
  <si>
    <t>Annual review of resource economics</t>
  </si>
  <si>
    <t>Annual review of sociology</t>
  </si>
  <si>
    <t>Annual review of statistics and its application</t>
  </si>
  <si>
    <t>Grand Total</t>
  </si>
  <si>
    <t>Alberta</t>
  </si>
  <si>
    <t>Total Usage</t>
  </si>
  <si>
    <t>Institution</t>
  </si>
  <si>
    <t>Brock</t>
  </si>
  <si>
    <t xml:space="preserve">Carleton </t>
  </si>
  <si>
    <t xml:space="preserve">Concordia </t>
  </si>
  <si>
    <t xml:space="preserve">Dalhousie </t>
  </si>
  <si>
    <t xml:space="preserve">Laurentian </t>
  </si>
  <si>
    <t xml:space="preserve">McGill </t>
  </si>
  <si>
    <t xml:space="preserve">McMaster </t>
  </si>
  <si>
    <t xml:space="preserve">Nipissing </t>
  </si>
  <si>
    <t xml:space="preserve">Simon Fraser </t>
  </si>
  <si>
    <t xml:space="preserve">Trent </t>
  </si>
  <si>
    <t xml:space="preserve">York </t>
  </si>
  <si>
    <t>Memorial</t>
  </si>
  <si>
    <t>RMC</t>
  </si>
  <si>
    <t>Sherbrooke</t>
  </si>
  <si>
    <t>Queens</t>
  </si>
  <si>
    <t>Univ New Brunswick</t>
  </si>
  <si>
    <t>UOIT</t>
  </si>
  <si>
    <t>British Columbia</t>
  </si>
  <si>
    <t>Calgary</t>
  </si>
  <si>
    <t>Guelph</t>
  </si>
  <si>
    <t>Laval</t>
  </si>
  <si>
    <t>Manitoba</t>
  </si>
  <si>
    <t>Montreal</t>
  </si>
  <si>
    <t>Ottawa</t>
  </si>
  <si>
    <t>Saskatchewan</t>
  </si>
  <si>
    <t>Toronto</t>
  </si>
  <si>
    <t>Victoria</t>
  </si>
  <si>
    <t>Waterloo</t>
  </si>
  <si>
    <t>Western Ontario</t>
  </si>
  <si>
    <t>Windsor</t>
  </si>
  <si>
    <t>Annual review of linguistics</t>
  </si>
  <si>
    <t>Average</t>
  </si>
  <si>
    <t>SD</t>
  </si>
  <si>
    <t>Carleton</t>
  </si>
  <si>
    <t>Laurentian</t>
  </si>
  <si>
    <t>McMaster</t>
  </si>
  <si>
    <t>Nipissing</t>
  </si>
  <si>
    <t>Trent</t>
  </si>
  <si>
    <t>Western</t>
  </si>
  <si>
    <t>York</t>
  </si>
  <si>
    <t>Avg</t>
  </si>
  <si>
    <t>Title</t>
  </si>
  <si>
    <t>Mean Usage</t>
  </si>
  <si>
    <t>2017 Spend</t>
  </si>
  <si>
    <t>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</si>
</sst>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[$-10409]&quot;$&quot;#,##0.00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/>
    <xf numFmtId="49" fontId="0" fillId="0" borderId="2" xfId="0" applyNumberFormat="1" applyFill="1" applyBorder="1"/>
    <xf numFmtId="0" fontId="1" fillId="0" borderId="2" xfId="0" applyFont="1" applyFill="1" applyBorder="1"/>
    <xf numFmtId="0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2" fillId="0" borderId="2" xfId="0" applyFont="1" applyFill="1" applyBorder="1"/>
    <xf numFmtId="0" fontId="0" fillId="0" borderId="0" xfId="0" applyFill="1"/>
    <xf numFmtId="0" fontId="0" fillId="0" borderId="2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3" xfId="0" applyFont="1" applyFill="1" applyBorder="1" applyAlignment="1">
      <alignment horizontal="left"/>
    </xf>
    <xf numFmtId="0" fontId="0" fillId="0" borderId="3" xfId="0" applyNumberFormat="1" applyFont="1" applyFill="1" applyBorder="1"/>
    <xf numFmtId="0" fontId="0" fillId="2" borderId="0" xfId="0" applyFill="1"/>
    <xf numFmtId="0" fontId="3" fillId="0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right"/>
    </xf>
    <xf numFmtId="1" fontId="0" fillId="0" borderId="0" xfId="0" applyNumberFormat="1"/>
    <xf numFmtId="0" fontId="0" fillId="0" borderId="2" xfId="0" applyBorder="1"/>
    <xf numFmtId="165" fontId="4" fillId="0" borderId="2" xfId="0" applyNumberFormat="1" applyFont="1" applyBorder="1" applyAlignment="1">
      <alignment horizontal="right" readingOrder="1"/>
    </xf>
    <xf numFmtId="164" fontId="0" fillId="0" borderId="2" xfId="0" applyNumberFormat="1" applyBorder="1"/>
    <xf numFmtId="165" fontId="5" fillId="0" borderId="2" xfId="0" applyNumberFormat="1" applyFont="1" applyBorder="1" applyAlignment="1">
      <alignment horizontal="righ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1.xml"/><Relationship Id="rId21" Type="http://schemas.openxmlformats.org/officeDocument/2006/relationships/externalLink" Target="externalLinks/externalLink2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Usage Distribution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Brock!$B$3:$B$44</c:f>
              <c:numCache>
                <c:formatCode>General</c:formatCode>
                <c:ptCount val="42"/>
                <c:pt idx="0">
                  <c:v>622.0</c:v>
                </c:pt>
                <c:pt idx="1">
                  <c:v>443.0</c:v>
                </c:pt>
                <c:pt idx="2">
                  <c:v>256.0</c:v>
                </c:pt>
                <c:pt idx="3">
                  <c:v>243.0</c:v>
                </c:pt>
                <c:pt idx="4">
                  <c:v>220.0</c:v>
                </c:pt>
                <c:pt idx="5">
                  <c:v>202.0</c:v>
                </c:pt>
                <c:pt idx="6">
                  <c:v>191.0</c:v>
                </c:pt>
                <c:pt idx="7">
                  <c:v>153.0</c:v>
                </c:pt>
                <c:pt idx="8">
                  <c:v>134.0</c:v>
                </c:pt>
                <c:pt idx="9">
                  <c:v>128.0</c:v>
                </c:pt>
                <c:pt idx="10">
                  <c:v>127.0</c:v>
                </c:pt>
                <c:pt idx="11">
                  <c:v>112.0</c:v>
                </c:pt>
                <c:pt idx="12">
                  <c:v>112.0</c:v>
                </c:pt>
                <c:pt idx="13">
                  <c:v>104.0</c:v>
                </c:pt>
                <c:pt idx="14">
                  <c:v>98.0</c:v>
                </c:pt>
                <c:pt idx="15">
                  <c:v>94.0</c:v>
                </c:pt>
                <c:pt idx="16">
                  <c:v>73.0</c:v>
                </c:pt>
                <c:pt idx="17">
                  <c:v>65.0</c:v>
                </c:pt>
                <c:pt idx="18">
                  <c:v>64.0</c:v>
                </c:pt>
                <c:pt idx="19">
                  <c:v>59.0</c:v>
                </c:pt>
                <c:pt idx="20">
                  <c:v>50.0</c:v>
                </c:pt>
                <c:pt idx="21">
                  <c:v>49.0</c:v>
                </c:pt>
                <c:pt idx="22">
                  <c:v>47.0</c:v>
                </c:pt>
                <c:pt idx="23">
                  <c:v>38.0</c:v>
                </c:pt>
                <c:pt idx="24">
                  <c:v>37.0</c:v>
                </c:pt>
                <c:pt idx="25">
                  <c:v>30.0</c:v>
                </c:pt>
                <c:pt idx="26">
                  <c:v>18.0</c:v>
                </c:pt>
                <c:pt idx="27">
                  <c:v>18.0</c:v>
                </c:pt>
                <c:pt idx="28">
                  <c:v>17.0</c:v>
                </c:pt>
                <c:pt idx="29">
                  <c:v>15.0</c:v>
                </c:pt>
                <c:pt idx="30">
                  <c:v>13.0</c:v>
                </c:pt>
                <c:pt idx="31">
                  <c:v>11.0</c:v>
                </c:pt>
                <c:pt idx="32">
                  <c:v>10.0</c:v>
                </c:pt>
                <c:pt idx="33">
                  <c:v>9.0</c:v>
                </c:pt>
                <c:pt idx="34">
                  <c:v>6.0</c:v>
                </c:pt>
                <c:pt idx="35">
                  <c:v>6.0</c:v>
                </c:pt>
                <c:pt idx="36">
                  <c:v>5.0</c:v>
                </c:pt>
                <c:pt idx="37">
                  <c:v>3.0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89-4584-8003-07CD25641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2094680"/>
        <c:axId val="2092091000"/>
      </c:barChart>
      <c:catAx>
        <c:axId val="209209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091000"/>
        <c:crosses val="autoZero"/>
        <c:auto val="1"/>
        <c:lblAlgn val="ctr"/>
        <c:lblOffset val="100"/>
        <c:noMultiLvlLbl val="0"/>
      </c:catAx>
      <c:valAx>
        <c:axId val="2092091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209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Guelph!$B$3:$B$48</c:f>
              <c:numCache>
                <c:formatCode>General</c:formatCode>
                <c:ptCount val="46"/>
                <c:pt idx="0">
                  <c:v>2456.0</c:v>
                </c:pt>
                <c:pt idx="1">
                  <c:v>1457.0</c:v>
                </c:pt>
                <c:pt idx="2">
                  <c:v>1385.0</c:v>
                </c:pt>
                <c:pt idx="3">
                  <c:v>1181.0</c:v>
                </c:pt>
                <c:pt idx="4">
                  <c:v>1142.0</c:v>
                </c:pt>
                <c:pt idx="5">
                  <c:v>1006.0</c:v>
                </c:pt>
                <c:pt idx="6">
                  <c:v>832.0</c:v>
                </c:pt>
                <c:pt idx="7">
                  <c:v>779.0</c:v>
                </c:pt>
                <c:pt idx="8">
                  <c:v>762.0</c:v>
                </c:pt>
                <c:pt idx="9">
                  <c:v>700.0</c:v>
                </c:pt>
                <c:pt idx="10">
                  <c:v>652.0</c:v>
                </c:pt>
                <c:pt idx="11">
                  <c:v>632.0</c:v>
                </c:pt>
                <c:pt idx="12">
                  <c:v>602.0</c:v>
                </c:pt>
                <c:pt idx="13">
                  <c:v>554.0</c:v>
                </c:pt>
                <c:pt idx="14">
                  <c:v>519.0</c:v>
                </c:pt>
                <c:pt idx="15">
                  <c:v>385.0</c:v>
                </c:pt>
                <c:pt idx="16">
                  <c:v>330.0</c:v>
                </c:pt>
                <c:pt idx="17">
                  <c:v>289.0</c:v>
                </c:pt>
                <c:pt idx="18">
                  <c:v>260.0</c:v>
                </c:pt>
                <c:pt idx="19">
                  <c:v>253.0</c:v>
                </c:pt>
                <c:pt idx="20">
                  <c:v>222.0</c:v>
                </c:pt>
                <c:pt idx="21">
                  <c:v>207.0</c:v>
                </c:pt>
                <c:pt idx="22">
                  <c:v>203.0</c:v>
                </c:pt>
                <c:pt idx="23">
                  <c:v>171.0</c:v>
                </c:pt>
                <c:pt idx="24">
                  <c:v>164.0</c:v>
                </c:pt>
                <c:pt idx="25">
                  <c:v>148.0</c:v>
                </c:pt>
                <c:pt idx="26">
                  <c:v>143.0</c:v>
                </c:pt>
                <c:pt idx="27">
                  <c:v>120.0</c:v>
                </c:pt>
                <c:pt idx="28">
                  <c:v>118.0</c:v>
                </c:pt>
                <c:pt idx="29">
                  <c:v>115.0</c:v>
                </c:pt>
                <c:pt idx="30">
                  <c:v>109.0</c:v>
                </c:pt>
                <c:pt idx="31">
                  <c:v>108.0</c:v>
                </c:pt>
                <c:pt idx="32">
                  <c:v>94.0</c:v>
                </c:pt>
                <c:pt idx="33">
                  <c:v>77.0</c:v>
                </c:pt>
                <c:pt idx="34">
                  <c:v>76.0</c:v>
                </c:pt>
                <c:pt idx="35">
                  <c:v>66.0</c:v>
                </c:pt>
                <c:pt idx="36">
                  <c:v>52.0</c:v>
                </c:pt>
                <c:pt idx="37">
                  <c:v>51.0</c:v>
                </c:pt>
                <c:pt idx="38">
                  <c:v>47.0</c:v>
                </c:pt>
                <c:pt idx="39">
                  <c:v>42.0</c:v>
                </c:pt>
                <c:pt idx="40">
                  <c:v>32.0</c:v>
                </c:pt>
                <c:pt idx="41">
                  <c:v>21.0</c:v>
                </c:pt>
                <c:pt idx="42">
                  <c:v>19.0</c:v>
                </c:pt>
                <c:pt idx="43">
                  <c:v>6.0</c:v>
                </c:pt>
                <c:pt idx="44">
                  <c:v>1.0</c:v>
                </c:pt>
                <c:pt idx="45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E-4AE6-A4D0-DC29E7D16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3547096"/>
        <c:axId val="2093557080"/>
      </c:barChart>
      <c:catAx>
        <c:axId val="209354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557080"/>
        <c:crosses val="autoZero"/>
        <c:auto val="1"/>
        <c:lblAlgn val="ctr"/>
        <c:lblOffset val="100"/>
        <c:noMultiLvlLbl val="0"/>
      </c:catAx>
      <c:valAx>
        <c:axId val="2093557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354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McMaster!$B$3:$B$50</c:f>
              <c:numCache>
                <c:formatCode>General</c:formatCode>
                <c:ptCount val="48"/>
                <c:pt idx="0">
                  <c:v>1437.0</c:v>
                </c:pt>
                <c:pt idx="1">
                  <c:v>1302.0</c:v>
                </c:pt>
                <c:pt idx="2">
                  <c:v>1042.0</c:v>
                </c:pt>
                <c:pt idx="3">
                  <c:v>929.0</c:v>
                </c:pt>
                <c:pt idx="4">
                  <c:v>806.0</c:v>
                </c:pt>
                <c:pt idx="5">
                  <c:v>698.0</c:v>
                </c:pt>
                <c:pt idx="6">
                  <c:v>571.0</c:v>
                </c:pt>
                <c:pt idx="7">
                  <c:v>557.0</c:v>
                </c:pt>
                <c:pt idx="8">
                  <c:v>534.0</c:v>
                </c:pt>
                <c:pt idx="9">
                  <c:v>489.0</c:v>
                </c:pt>
                <c:pt idx="10">
                  <c:v>431.0</c:v>
                </c:pt>
                <c:pt idx="11">
                  <c:v>412.0</c:v>
                </c:pt>
                <c:pt idx="12">
                  <c:v>406.0</c:v>
                </c:pt>
                <c:pt idx="13">
                  <c:v>355.0</c:v>
                </c:pt>
                <c:pt idx="14">
                  <c:v>352.0</c:v>
                </c:pt>
                <c:pt idx="15">
                  <c:v>343.0</c:v>
                </c:pt>
                <c:pt idx="16">
                  <c:v>298.0</c:v>
                </c:pt>
                <c:pt idx="17">
                  <c:v>280.0</c:v>
                </c:pt>
                <c:pt idx="18">
                  <c:v>257.0</c:v>
                </c:pt>
                <c:pt idx="19">
                  <c:v>256.0</c:v>
                </c:pt>
                <c:pt idx="20">
                  <c:v>239.0</c:v>
                </c:pt>
                <c:pt idx="21">
                  <c:v>216.0</c:v>
                </c:pt>
                <c:pt idx="22">
                  <c:v>213.0</c:v>
                </c:pt>
                <c:pt idx="23">
                  <c:v>209.0</c:v>
                </c:pt>
                <c:pt idx="24">
                  <c:v>177.0</c:v>
                </c:pt>
                <c:pt idx="25">
                  <c:v>169.0</c:v>
                </c:pt>
                <c:pt idx="26">
                  <c:v>134.0</c:v>
                </c:pt>
                <c:pt idx="27">
                  <c:v>87.0</c:v>
                </c:pt>
                <c:pt idx="28">
                  <c:v>68.0</c:v>
                </c:pt>
                <c:pt idx="29">
                  <c:v>67.0</c:v>
                </c:pt>
                <c:pt idx="30">
                  <c:v>64.0</c:v>
                </c:pt>
                <c:pt idx="31">
                  <c:v>63.0</c:v>
                </c:pt>
                <c:pt idx="32">
                  <c:v>55.0</c:v>
                </c:pt>
                <c:pt idx="33">
                  <c:v>50.0</c:v>
                </c:pt>
                <c:pt idx="34">
                  <c:v>48.0</c:v>
                </c:pt>
                <c:pt idx="35">
                  <c:v>47.0</c:v>
                </c:pt>
                <c:pt idx="36">
                  <c:v>34.0</c:v>
                </c:pt>
                <c:pt idx="37">
                  <c:v>34.0</c:v>
                </c:pt>
                <c:pt idx="38">
                  <c:v>34.0</c:v>
                </c:pt>
                <c:pt idx="39">
                  <c:v>32.0</c:v>
                </c:pt>
                <c:pt idx="40">
                  <c:v>31.0</c:v>
                </c:pt>
                <c:pt idx="41">
                  <c:v>11.0</c:v>
                </c:pt>
                <c:pt idx="42">
                  <c:v>6.0</c:v>
                </c:pt>
                <c:pt idx="43">
                  <c:v>4.0</c:v>
                </c:pt>
                <c:pt idx="44">
                  <c:v>3.0</c:v>
                </c:pt>
                <c:pt idx="45">
                  <c:v>2.0</c:v>
                </c:pt>
                <c:pt idx="46">
                  <c:v>2.0</c:v>
                </c:pt>
                <c:pt idx="47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6A-40F8-AE8C-3FF6E9143A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2008568"/>
        <c:axId val="2091998936"/>
      </c:barChart>
      <c:catAx>
        <c:axId val="209200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98936"/>
        <c:crosses val="autoZero"/>
        <c:auto val="1"/>
        <c:lblAlgn val="ctr"/>
        <c:lblOffset val="100"/>
        <c:noMultiLvlLbl val="0"/>
      </c:catAx>
      <c:valAx>
        <c:axId val="2091998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200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Nipissing!$B$3:$B$36</c:f>
              <c:numCache>
                <c:formatCode>General</c:formatCode>
                <c:ptCount val="34"/>
                <c:pt idx="0">
                  <c:v>98.0</c:v>
                </c:pt>
                <c:pt idx="1">
                  <c:v>71.0</c:v>
                </c:pt>
                <c:pt idx="2">
                  <c:v>41.0</c:v>
                </c:pt>
                <c:pt idx="3">
                  <c:v>29.0</c:v>
                </c:pt>
                <c:pt idx="4">
                  <c:v>23.0</c:v>
                </c:pt>
                <c:pt idx="5">
                  <c:v>21.0</c:v>
                </c:pt>
                <c:pt idx="6">
                  <c:v>20.0</c:v>
                </c:pt>
                <c:pt idx="7">
                  <c:v>18.0</c:v>
                </c:pt>
                <c:pt idx="8">
                  <c:v>18.0</c:v>
                </c:pt>
                <c:pt idx="9">
                  <c:v>16.0</c:v>
                </c:pt>
                <c:pt idx="10">
                  <c:v>14.0</c:v>
                </c:pt>
                <c:pt idx="11">
                  <c:v>12.0</c:v>
                </c:pt>
                <c:pt idx="12">
                  <c:v>12.0</c:v>
                </c:pt>
                <c:pt idx="13">
                  <c:v>10.0</c:v>
                </c:pt>
                <c:pt idx="14">
                  <c:v>9.0</c:v>
                </c:pt>
                <c:pt idx="15">
                  <c:v>9.0</c:v>
                </c:pt>
                <c:pt idx="16">
                  <c:v>6.0</c:v>
                </c:pt>
                <c:pt idx="17">
                  <c:v>5.0</c:v>
                </c:pt>
                <c:pt idx="18">
                  <c:v>4.0</c:v>
                </c:pt>
                <c:pt idx="19">
                  <c:v>4.0</c:v>
                </c:pt>
                <c:pt idx="20">
                  <c:v>3.0</c:v>
                </c:pt>
                <c:pt idx="21">
                  <c:v>3.0</c:v>
                </c:pt>
                <c:pt idx="22">
                  <c:v>3.0</c:v>
                </c:pt>
                <c:pt idx="23">
                  <c:v>3.0</c:v>
                </c:pt>
                <c:pt idx="24">
                  <c:v>2.0</c:v>
                </c:pt>
                <c:pt idx="25">
                  <c:v>2.0</c:v>
                </c:pt>
                <c:pt idx="26">
                  <c:v>2.0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D-4397-A7D3-82EC3B5118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1537528"/>
        <c:axId val="2091547416"/>
      </c:barChart>
      <c:catAx>
        <c:axId val="2091537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547416"/>
        <c:crosses val="autoZero"/>
        <c:auto val="1"/>
        <c:lblAlgn val="ctr"/>
        <c:lblOffset val="100"/>
        <c:noMultiLvlLbl val="0"/>
      </c:catAx>
      <c:valAx>
        <c:axId val="2091547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153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Ottawa!$B$3:$B$49</c:f>
              <c:numCache>
                <c:formatCode>General</c:formatCode>
                <c:ptCount val="47"/>
                <c:pt idx="0">
                  <c:v>1315.0</c:v>
                </c:pt>
                <c:pt idx="1">
                  <c:v>938.0</c:v>
                </c:pt>
                <c:pt idx="2">
                  <c:v>794.0</c:v>
                </c:pt>
                <c:pt idx="3">
                  <c:v>734.0</c:v>
                </c:pt>
                <c:pt idx="4">
                  <c:v>607.0</c:v>
                </c:pt>
                <c:pt idx="5">
                  <c:v>596.0</c:v>
                </c:pt>
                <c:pt idx="6">
                  <c:v>541.0</c:v>
                </c:pt>
                <c:pt idx="7">
                  <c:v>483.0</c:v>
                </c:pt>
                <c:pt idx="8">
                  <c:v>383.0</c:v>
                </c:pt>
                <c:pt idx="9">
                  <c:v>365.0</c:v>
                </c:pt>
                <c:pt idx="10">
                  <c:v>321.0</c:v>
                </c:pt>
                <c:pt idx="11">
                  <c:v>315.0</c:v>
                </c:pt>
                <c:pt idx="12">
                  <c:v>294.0</c:v>
                </c:pt>
                <c:pt idx="13">
                  <c:v>268.0</c:v>
                </c:pt>
                <c:pt idx="14">
                  <c:v>265.0</c:v>
                </c:pt>
                <c:pt idx="15">
                  <c:v>265.0</c:v>
                </c:pt>
                <c:pt idx="16">
                  <c:v>259.0</c:v>
                </c:pt>
                <c:pt idx="17">
                  <c:v>249.0</c:v>
                </c:pt>
                <c:pt idx="18">
                  <c:v>240.0</c:v>
                </c:pt>
                <c:pt idx="19">
                  <c:v>214.0</c:v>
                </c:pt>
                <c:pt idx="20">
                  <c:v>203.0</c:v>
                </c:pt>
                <c:pt idx="21">
                  <c:v>184.0</c:v>
                </c:pt>
                <c:pt idx="22">
                  <c:v>151.0</c:v>
                </c:pt>
                <c:pt idx="23">
                  <c:v>144.0</c:v>
                </c:pt>
                <c:pt idx="24">
                  <c:v>137.0</c:v>
                </c:pt>
                <c:pt idx="25">
                  <c:v>132.0</c:v>
                </c:pt>
                <c:pt idx="26">
                  <c:v>126.0</c:v>
                </c:pt>
                <c:pt idx="27">
                  <c:v>109.0</c:v>
                </c:pt>
                <c:pt idx="28">
                  <c:v>107.0</c:v>
                </c:pt>
                <c:pt idx="29">
                  <c:v>93.0</c:v>
                </c:pt>
                <c:pt idx="30">
                  <c:v>76.0</c:v>
                </c:pt>
                <c:pt idx="31">
                  <c:v>75.0</c:v>
                </c:pt>
                <c:pt idx="32">
                  <c:v>69.0</c:v>
                </c:pt>
                <c:pt idx="33">
                  <c:v>67.0</c:v>
                </c:pt>
                <c:pt idx="34">
                  <c:v>61.0</c:v>
                </c:pt>
                <c:pt idx="35">
                  <c:v>52.0</c:v>
                </c:pt>
                <c:pt idx="36">
                  <c:v>44.0</c:v>
                </c:pt>
                <c:pt idx="37">
                  <c:v>40.0</c:v>
                </c:pt>
                <c:pt idx="38">
                  <c:v>32.0</c:v>
                </c:pt>
                <c:pt idx="39">
                  <c:v>27.0</c:v>
                </c:pt>
                <c:pt idx="40">
                  <c:v>22.0</c:v>
                </c:pt>
                <c:pt idx="41">
                  <c:v>22.0</c:v>
                </c:pt>
                <c:pt idx="42">
                  <c:v>21.0</c:v>
                </c:pt>
                <c:pt idx="43">
                  <c:v>17.0</c:v>
                </c:pt>
                <c:pt idx="44">
                  <c:v>11.0</c:v>
                </c:pt>
                <c:pt idx="45">
                  <c:v>2.0</c:v>
                </c:pt>
                <c:pt idx="46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07-4467-A319-5D9949DA62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1946888"/>
        <c:axId val="2091937304"/>
      </c:barChart>
      <c:catAx>
        <c:axId val="209194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37304"/>
        <c:crosses val="autoZero"/>
        <c:auto val="1"/>
        <c:lblAlgn val="ctr"/>
        <c:lblOffset val="100"/>
        <c:noMultiLvlLbl val="0"/>
      </c:catAx>
      <c:valAx>
        <c:axId val="2091937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194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Queens!$B$3:$B$49</c:f>
              <c:numCache>
                <c:formatCode>General</c:formatCode>
                <c:ptCount val="47"/>
                <c:pt idx="0">
                  <c:v>1247.0</c:v>
                </c:pt>
                <c:pt idx="1">
                  <c:v>1159.0</c:v>
                </c:pt>
                <c:pt idx="2">
                  <c:v>822.0</c:v>
                </c:pt>
                <c:pt idx="3">
                  <c:v>742.0</c:v>
                </c:pt>
                <c:pt idx="4">
                  <c:v>624.0</c:v>
                </c:pt>
                <c:pt idx="5">
                  <c:v>587.0</c:v>
                </c:pt>
                <c:pt idx="6">
                  <c:v>580.0</c:v>
                </c:pt>
                <c:pt idx="7">
                  <c:v>510.0</c:v>
                </c:pt>
                <c:pt idx="8">
                  <c:v>496.0</c:v>
                </c:pt>
                <c:pt idx="9">
                  <c:v>392.0</c:v>
                </c:pt>
                <c:pt idx="10">
                  <c:v>303.0</c:v>
                </c:pt>
                <c:pt idx="11">
                  <c:v>290.0</c:v>
                </c:pt>
                <c:pt idx="12">
                  <c:v>275.0</c:v>
                </c:pt>
                <c:pt idx="13">
                  <c:v>271.0</c:v>
                </c:pt>
                <c:pt idx="14">
                  <c:v>267.0</c:v>
                </c:pt>
                <c:pt idx="15">
                  <c:v>257.0</c:v>
                </c:pt>
                <c:pt idx="16">
                  <c:v>249.0</c:v>
                </c:pt>
                <c:pt idx="17">
                  <c:v>224.0</c:v>
                </c:pt>
                <c:pt idx="18">
                  <c:v>221.0</c:v>
                </c:pt>
                <c:pt idx="19">
                  <c:v>205.0</c:v>
                </c:pt>
                <c:pt idx="20">
                  <c:v>175.0</c:v>
                </c:pt>
                <c:pt idx="21">
                  <c:v>157.0</c:v>
                </c:pt>
                <c:pt idx="22">
                  <c:v>155.0</c:v>
                </c:pt>
                <c:pt idx="23">
                  <c:v>144.0</c:v>
                </c:pt>
                <c:pt idx="24">
                  <c:v>143.0</c:v>
                </c:pt>
                <c:pt idx="25">
                  <c:v>118.0</c:v>
                </c:pt>
                <c:pt idx="26">
                  <c:v>116.0</c:v>
                </c:pt>
                <c:pt idx="27">
                  <c:v>112.0</c:v>
                </c:pt>
                <c:pt idx="28">
                  <c:v>111.0</c:v>
                </c:pt>
                <c:pt idx="29">
                  <c:v>100.0</c:v>
                </c:pt>
                <c:pt idx="30">
                  <c:v>85.0</c:v>
                </c:pt>
                <c:pt idx="31">
                  <c:v>79.0</c:v>
                </c:pt>
                <c:pt idx="32">
                  <c:v>75.0</c:v>
                </c:pt>
                <c:pt idx="33">
                  <c:v>70.0</c:v>
                </c:pt>
                <c:pt idx="34">
                  <c:v>62.0</c:v>
                </c:pt>
                <c:pt idx="35">
                  <c:v>54.0</c:v>
                </c:pt>
                <c:pt idx="36">
                  <c:v>53.0</c:v>
                </c:pt>
                <c:pt idx="37">
                  <c:v>39.0</c:v>
                </c:pt>
                <c:pt idx="38">
                  <c:v>38.0</c:v>
                </c:pt>
                <c:pt idx="39">
                  <c:v>28.0</c:v>
                </c:pt>
                <c:pt idx="40">
                  <c:v>16.0</c:v>
                </c:pt>
                <c:pt idx="41">
                  <c:v>14.0</c:v>
                </c:pt>
                <c:pt idx="42">
                  <c:v>5.0</c:v>
                </c:pt>
                <c:pt idx="43">
                  <c:v>3.0</c:v>
                </c:pt>
                <c:pt idx="44">
                  <c:v>3.0</c:v>
                </c:pt>
                <c:pt idx="45">
                  <c:v>2.0</c:v>
                </c:pt>
                <c:pt idx="46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A-4360-8EF9-19EB2B957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563816"/>
        <c:axId val="2093567592"/>
      </c:barChart>
      <c:catAx>
        <c:axId val="2093563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567592"/>
        <c:crosses val="autoZero"/>
        <c:auto val="1"/>
        <c:lblAlgn val="ctr"/>
        <c:lblOffset val="100"/>
        <c:noMultiLvlLbl val="0"/>
      </c:catAx>
      <c:valAx>
        <c:axId val="209356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56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Toronto!$B$3:$B$50</c:f>
              <c:numCache>
                <c:formatCode>General</c:formatCode>
                <c:ptCount val="48"/>
                <c:pt idx="0">
                  <c:v>4754.0</c:v>
                </c:pt>
                <c:pt idx="1">
                  <c:v>3341.0</c:v>
                </c:pt>
                <c:pt idx="2">
                  <c:v>3140.0</c:v>
                </c:pt>
                <c:pt idx="3">
                  <c:v>3126.0</c:v>
                </c:pt>
                <c:pt idx="4">
                  <c:v>2792.0</c:v>
                </c:pt>
                <c:pt idx="5">
                  <c:v>2723.0</c:v>
                </c:pt>
                <c:pt idx="6">
                  <c:v>2369.0</c:v>
                </c:pt>
                <c:pt idx="7">
                  <c:v>2206.0</c:v>
                </c:pt>
                <c:pt idx="8">
                  <c:v>2135.0</c:v>
                </c:pt>
                <c:pt idx="9">
                  <c:v>2099.0</c:v>
                </c:pt>
                <c:pt idx="10">
                  <c:v>1813.0</c:v>
                </c:pt>
                <c:pt idx="11">
                  <c:v>1632.0</c:v>
                </c:pt>
                <c:pt idx="12">
                  <c:v>1436.0</c:v>
                </c:pt>
                <c:pt idx="13">
                  <c:v>1349.0</c:v>
                </c:pt>
                <c:pt idx="14">
                  <c:v>1303.0</c:v>
                </c:pt>
                <c:pt idx="15">
                  <c:v>1264.0</c:v>
                </c:pt>
                <c:pt idx="16">
                  <c:v>1237.0</c:v>
                </c:pt>
                <c:pt idx="17">
                  <c:v>1232.0</c:v>
                </c:pt>
                <c:pt idx="18">
                  <c:v>1158.0</c:v>
                </c:pt>
                <c:pt idx="19">
                  <c:v>1056.0</c:v>
                </c:pt>
                <c:pt idx="20">
                  <c:v>936.0</c:v>
                </c:pt>
                <c:pt idx="21">
                  <c:v>916.0</c:v>
                </c:pt>
                <c:pt idx="22">
                  <c:v>872.0</c:v>
                </c:pt>
                <c:pt idx="23">
                  <c:v>859.0</c:v>
                </c:pt>
                <c:pt idx="24">
                  <c:v>821.0</c:v>
                </c:pt>
                <c:pt idx="25">
                  <c:v>705.0</c:v>
                </c:pt>
                <c:pt idx="26">
                  <c:v>668.0</c:v>
                </c:pt>
                <c:pt idx="27">
                  <c:v>648.0</c:v>
                </c:pt>
                <c:pt idx="28">
                  <c:v>565.0</c:v>
                </c:pt>
                <c:pt idx="29">
                  <c:v>513.0</c:v>
                </c:pt>
                <c:pt idx="30">
                  <c:v>422.0</c:v>
                </c:pt>
                <c:pt idx="31">
                  <c:v>380.0</c:v>
                </c:pt>
                <c:pt idx="32">
                  <c:v>355.0</c:v>
                </c:pt>
                <c:pt idx="33">
                  <c:v>267.0</c:v>
                </c:pt>
                <c:pt idx="34">
                  <c:v>236.0</c:v>
                </c:pt>
                <c:pt idx="35">
                  <c:v>224.0</c:v>
                </c:pt>
                <c:pt idx="36">
                  <c:v>200.0</c:v>
                </c:pt>
                <c:pt idx="37">
                  <c:v>164.0</c:v>
                </c:pt>
                <c:pt idx="38">
                  <c:v>157.0</c:v>
                </c:pt>
                <c:pt idx="39">
                  <c:v>151.0</c:v>
                </c:pt>
                <c:pt idx="40">
                  <c:v>115.0</c:v>
                </c:pt>
                <c:pt idx="41">
                  <c:v>92.0</c:v>
                </c:pt>
                <c:pt idx="42">
                  <c:v>79.0</c:v>
                </c:pt>
                <c:pt idx="43">
                  <c:v>74.0</c:v>
                </c:pt>
                <c:pt idx="44">
                  <c:v>70.0</c:v>
                </c:pt>
                <c:pt idx="45">
                  <c:v>46.0</c:v>
                </c:pt>
                <c:pt idx="46">
                  <c:v>9.0</c:v>
                </c:pt>
                <c:pt idx="47">
                  <c:v>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2-4491-B18F-A1390D62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6015656"/>
        <c:axId val="2046011912"/>
      </c:barChart>
      <c:catAx>
        <c:axId val="2046015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011912"/>
        <c:crosses val="autoZero"/>
        <c:auto val="1"/>
        <c:lblAlgn val="ctr"/>
        <c:lblOffset val="100"/>
        <c:noMultiLvlLbl val="0"/>
      </c:catAx>
      <c:valAx>
        <c:axId val="204601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01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UOIT!$B$3:$B$43</c:f>
              <c:numCache>
                <c:formatCode>General</c:formatCode>
                <c:ptCount val="41"/>
                <c:pt idx="0">
                  <c:v>105.0</c:v>
                </c:pt>
                <c:pt idx="1">
                  <c:v>85.0</c:v>
                </c:pt>
                <c:pt idx="2">
                  <c:v>82.0</c:v>
                </c:pt>
                <c:pt idx="3">
                  <c:v>65.0</c:v>
                </c:pt>
                <c:pt idx="4">
                  <c:v>59.0</c:v>
                </c:pt>
                <c:pt idx="5">
                  <c:v>48.0</c:v>
                </c:pt>
                <c:pt idx="6">
                  <c:v>29.0</c:v>
                </c:pt>
                <c:pt idx="7">
                  <c:v>26.0</c:v>
                </c:pt>
                <c:pt idx="8">
                  <c:v>26.0</c:v>
                </c:pt>
                <c:pt idx="9">
                  <c:v>23.0</c:v>
                </c:pt>
                <c:pt idx="10">
                  <c:v>22.0</c:v>
                </c:pt>
                <c:pt idx="11">
                  <c:v>22.0</c:v>
                </c:pt>
                <c:pt idx="12">
                  <c:v>21.0</c:v>
                </c:pt>
                <c:pt idx="13">
                  <c:v>20.0</c:v>
                </c:pt>
                <c:pt idx="14">
                  <c:v>20.0</c:v>
                </c:pt>
                <c:pt idx="15">
                  <c:v>16.0</c:v>
                </c:pt>
                <c:pt idx="16">
                  <c:v>16.0</c:v>
                </c:pt>
                <c:pt idx="17">
                  <c:v>16.0</c:v>
                </c:pt>
                <c:pt idx="18">
                  <c:v>16.0</c:v>
                </c:pt>
                <c:pt idx="19">
                  <c:v>15.0</c:v>
                </c:pt>
                <c:pt idx="20">
                  <c:v>14.0</c:v>
                </c:pt>
                <c:pt idx="21">
                  <c:v>14.0</c:v>
                </c:pt>
                <c:pt idx="22">
                  <c:v>14.0</c:v>
                </c:pt>
                <c:pt idx="23">
                  <c:v>13.0</c:v>
                </c:pt>
                <c:pt idx="24">
                  <c:v>11.0</c:v>
                </c:pt>
                <c:pt idx="25">
                  <c:v>9.0</c:v>
                </c:pt>
                <c:pt idx="26">
                  <c:v>9.0</c:v>
                </c:pt>
                <c:pt idx="27">
                  <c:v>6.0</c:v>
                </c:pt>
                <c:pt idx="28">
                  <c:v>5.0</c:v>
                </c:pt>
                <c:pt idx="29">
                  <c:v>5.0</c:v>
                </c:pt>
                <c:pt idx="30">
                  <c:v>5.0</c:v>
                </c:pt>
                <c:pt idx="31">
                  <c:v>4.0</c:v>
                </c:pt>
                <c:pt idx="32">
                  <c:v>4.0</c:v>
                </c:pt>
                <c:pt idx="33">
                  <c:v>3.0</c:v>
                </c:pt>
                <c:pt idx="34">
                  <c:v>3.0</c:v>
                </c:pt>
                <c:pt idx="35">
                  <c:v>3.0</c:v>
                </c:pt>
                <c:pt idx="36">
                  <c:v>2.0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82-4C30-BE6F-7851D3C04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508056"/>
        <c:axId val="2094511800"/>
      </c:barChart>
      <c:catAx>
        <c:axId val="2094508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511800"/>
        <c:crosses val="autoZero"/>
        <c:auto val="1"/>
        <c:lblAlgn val="ctr"/>
        <c:lblOffset val="100"/>
        <c:noMultiLvlLbl val="0"/>
      </c:catAx>
      <c:valAx>
        <c:axId val="209451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50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CA" sz="1800" b="1" i="0" cap="all" baseline="0">
                <a:effectLst/>
              </a:rPr>
              <a:t>Usage Distribution</a:t>
            </a:r>
            <a:endParaRPr lang="en-CA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Waterloo!$B$3:$B$49</c:f>
              <c:numCache>
                <c:formatCode>General</c:formatCode>
                <c:ptCount val="47"/>
                <c:pt idx="0">
                  <c:v>1809.0</c:v>
                </c:pt>
                <c:pt idx="1">
                  <c:v>1418.0</c:v>
                </c:pt>
                <c:pt idx="2">
                  <c:v>1143.0</c:v>
                </c:pt>
                <c:pt idx="3">
                  <c:v>864.0</c:v>
                </c:pt>
                <c:pt idx="4">
                  <c:v>669.0</c:v>
                </c:pt>
                <c:pt idx="5">
                  <c:v>625.0</c:v>
                </c:pt>
                <c:pt idx="6">
                  <c:v>567.0</c:v>
                </c:pt>
                <c:pt idx="7">
                  <c:v>522.0</c:v>
                </c:pt>
                <c:pt idx="8">
                  <c:v>513.0</c:v>
                </c:pt>
                <c:pt idx="9">
                  <c:v>462.0</c:v>
                </c:pt>
                <c:pt idx="10">
                  <c:v>428.0</c:v>
                </c:pt>
                <c:pt idx="11">
                  <c:v>400.0</c:v>
                </c:pt>
                <c:pt idx="12">
                  <c:v>397.0</c:v>
                </c:pt>
                <c:pt idx="13">
                  <c:v>349.0</c:v>
                </c:pt>
                <c:pt idx="14">
                  <c:v>299.0</c:v>
                </c:pt>
                <c:pt idx="15">
                  <c:v>263.0</c:v>
                </c:pt>
                <c:pt idx="16">
                  <c:v>227.0</c:v>
                </c:pt>
                <c:pt idx="17">
                  <c:v>217.0</c:v>
                </c:pt>
                <c:pt idx="18">
                  <c:v>209.0</c:v>
                </c:pt>
                <c:pt idx="19">
                  <c:v>201.0</c:v>
                </c:pt>
                <c:pt idx="20">
                  <c:v>191.0</c:v>
                </c:pt>
                <c:pt idx="21">
                  <c:v>188.0</c:v>
                </c:pt>
                <c:pt idx="22">
                  <c:v>177.0</c:v>
                </c:pt>
                <c:pt idx="23">
                  <c:v>169.0</c:v>
                </c:pt>
                <c:pt idx="24">
                  <c:v>164.0</c:v>
                </c:pt>
                <c:pt idx="25">
                  <c:v>157.0</c:v>
                </c:pt>
                <c:pt idx="26">
                  <c:v>156.0</c:v>
                </c:pt>
                <c:pt idx="27">
                  <c:v>139.0</c:v>
                </c:pt>
                <c:pt idx="28">
                  <c:v>112.0</c:v>
                </c:pt>
                <c:pt idx="29">
                  <c:v>105.0</c:v>
                </c:pt>
                <c:pt idx="30">
                  <c:v>97.0</c:v>
                </c:pt>
                <c:pt idx="31">
                  <c:v>91.0</c:v>
                </c:pt>
                <c:pt idx="32">
                  <c:v>91.0</c:v>
                </c:pt>
                <c:pt idx="33">
                  <c:v>76.0</c:v>
                </c:pt>
                <c:pt idx="34">
                  <c:v>71.0</c:v>
                </c:pt>
                <c:pt idx="35">
                  <c:v>58.0</c:v>
                </c:pt>
                <c:pt idx="36">
                  <c:v>48.0</c:v>
                </c:pt>
                <c:pt idx="37">
                  <c:v>39.0</c:v>
                </c:pt>
                <c:pt idx="38">
                  <c:v>32.0</c:v>
                </c:pt>
                <c:pt idx="39">
                  <c:v>31.0</c:v>
                </c:pt>
                <c:pt idx="40">
                  <c:v>30.0</c:v>
                </c:pt>
                <c:pt idx="41">
                  <c:v>29.0</c:v>
                </c:pt>
                <c:pt idx="42">
                  <c:v>29.0</c:v>
                </c:pt>
                <c:pt idx="43">
                  <c:v>6.0</c:v>
                </c:pt>
                <c:pt idx="44">
                  <c:v>3.0</c:v>
                </c:pt>
                <c:pt idx="45">
                  <c:v>3.0</c:v>
                </c:pt>
                <c:pt idx="46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29-42C1-A509-CCFBE4E6E8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3608984"/>
        <c:axId val="2093619032"/>
      </c:barChart>
      <c:catAx>
        <c:axId val="2093608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619032"/>
        <c:crosses val="autoZero"/>
        <c:auto val="1"/>
        <c:lblAlgn val="ctr"/>
        <c:lblOffset val="100"/>
        <c:noMultiLvlLbl val="0"/>
      </c:catAx>
      <c:valAx>
        <c:axId val="2093619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360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47</xdr:row>
      <xdr:rowOff>14287</xdr:rowOff>
    </xdr:from>
    <xdr:to>
      <xdr:col>8</xdr:col>
      <xdr:colOff>328612</xdr:colOff>
      <xdr:row>61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50</xdr:row>
      <xdr:rowOff>4762</xdr:rowOff>
    </xdr:from>
    <xdr:to>
      <xdr:col>8</xdr:col>
      <xdr:colOff>314325</xdr:colOff>
      <xdr:row>64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176212</xdr:rowOff>
    </xdr:from>
    <xdr:to>
      <xdr:col>8</xdr:col>
      <xdr:colOff>314325</xdr:colOff>
      <xdr:row>67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2795587</xdr:colOff>
      <xdr:row>39</xdr:row>
      <xdr:rowOff>4762</xdr:rowOff>
    </xdr:from>
    <xdr:to>
      <xdr:col>8</xdr:col>
      <xdr:colOff>300037</xdr:colOff>
      <xdr:row>53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51</xdr:row>
      <xdr:rowOff>176212</xdr:rowOff>
    </xdr:from>
    <xdr:to>
      <xdr:col>8</xdr:col>
      <xdr:colOff>347662</xdr:colOff>
      <xdr:row>66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52</xdr:row>
      <xdr:rowOff>4762</xdr:rowOff>
    </xdr:from>
    <xdr:to>
      <xdr:col>8</xdr:col>
      <xdr:colOff>319087</xdr:colOff>
      <xdr:row>66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52</xdr:row>
      <xdr:rowOff>185737</xdr:rowOff>
    </xdr:from>
    <xdr:to>
      <xdr:col>8</xdr:col>
      <xdr:colOff>319087</xdr:colOff>
      <xdr:row>67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46</xdr:row>
      <xdr:rowOff>4762</xdr:rowOff>
    </xdr:from>
    <xdr:to>
      <xdr:col>8</xdr:col>
      <xdr:colOff>319087</xdr:colOff>
      <xdr:row>60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52</xdr:row>
      <xdr:rowOff>14287</xdr:rowOff>
    </xdr:from>
    <xdr:to>
      <xdr:col>8</xdr:col>
      <xdr:colOff>319087</xdr:colOff>
      <xdr:row>66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oisil/Desktop/CAESC/OCUL%202016%20Usage%20Statistics%20with%20SP%20add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 title list"/>
    </sheetNames>
    <sheetDataSet>
      <sheetData sheetId="0">
        <row r="2">
          <cell r="B2" t="str">
            <v>Annual Review of Analytical Chemistry</v>
          </cell>
        </row>
        <row r="3">
          <cell r="B3" t="str">
            <v>Annual Review of Cell and Developmental Biology</v>
          </cell>
        </row>
        <row r="4">
          <cell r="B4" t="str">
            <v>Annual Review of Chemical and Biomolecular Engineering</v>
          </cell>
        </row>
        <row r="5">
          <cell r="B5" t="str">
            <v>Annual Review of Clinical Psychology</v>
          </cell>
        </row>
        <row r="6">
          <cell r="B6" t="str">
            <v>Annual Review of Condensed Matter Physics</v>
          </cell>
        </row>
        <row r="7">
          <cell r="B7" t="str">
            <v>Annual Review of Control, Robotics, and Autonomous Systems</v>
          </cell>
        </row>
        <row r="8">
          <cell r="B8" t="str">
            <v>Annual Review of Criminology</v>
          </cell>
        </row>
        <row r="9">
          <cell r="B9" t="str">
            <v>Annual Review of Earth and Planetary Sciences</v>
          </cell>
        </row>
        <row r="10">
          <cell r="B10" t="str">
            <v>Annual Review of Ecology, Evolution, and Systematics</v>
          </cell>
        </row>
        <row r="11">
          <cell r="B11" t="str">
            <v>Annual Review of Economics</v>
          </cell>
        </row>
        <row r="12">
          <cell r="B12" t="str">
            <v>Annual Review of Entomology</v>
          </cell>
        </row>
        <row r="13">
          <cell r="B13" t="str">
            <v>Annual Review of Animal Biosciences</v>
          </cell>
        </row>
        <row r="14">
          <cell r="B14" t="str">
            <v>Annual Review of Environment and Resources</v>
          </cell>
        </row>
        <row r="15">
          <cell r="B15" t="str">
            <v>Annual Review of Financial Economics</v>
          </cell>
        </row>
        <row r="16">
          <cell r="B16" t="str">
            <v>Annual Review of Fluid Mechanics</v>
          </cell>
        </row>
        <row r="17">
          <cell r="B17" t="str">
            <v>Annual Review of Food Science and Technology</v>
          </cell>
        </row>
        <row r="18">
          <cell r="B18" t="str">
            <v>Annual Review of Genetics</v>
          </cell>
        </row>
        <row r="19">
          <cell r="B19" t="str">
            <v>Annual Review of Genomics and Human Genetics</v>
          </cell>
        </row>
        <row r="20">
          <cell r="B20" t="str">
            <v>Annual Review of Immunology</v>
          </cell>
        </row>
        <row r="21">
          <cell r="B21" t="str">
            <v>Annual Review of Law and Social Science</v>
          </cell>
        </row>
        <row r="22">
          <cell r="B22" t="str">
            <v>Annual Review of Linguistics</v>
          </cell>
        </row>
        <row r="23">
          <cell r="B23" t="str">
            <v>Annual Review of Marine Science</v>
          </cell>
        </row>
        <row r="24">
          <cell r="B24" t="str">
            <v>Annual Review of Anthropology</v>
          </cell>
        </row>
        <row r="25">
          <cell r="B25" t="str">
            <v>Annual Review of Materials Research</v>
          </cell>
        </row>
        <row r="26">
          <cell r="B26" t="str">
            <v>Annual Review of Medicine</v>
          </cell>
        </row>
        <row r="27">
          <cell r="B27" t="str">
            <v>Annual Review of Microbiology</v>
          </cell>
        </row>
        <row r="28">
          <cell r="B28" t="str">
            <v>Annual Review of Neuroscience</v>
          </cell>
        </row>
        <row r="29">
          <cell r="B29" t="str">
            <v>Annual Review of Nuclear and Particle Science</v>
          </cell>
        </row>
        <row r="30">
          <cell r="B30" t="str">
            <v>Annual Review of Nutrition</v>
          </cell>
        </row>
        <row r="31">
          <cell r="B31" t="str">
            <v>Annual Review of Organizational Psychology and Organizational Behavior</v>
          </cell>
        </row>
        <row r="32">
          <cell r="B32" t="str">
            <v>Annual Review of Pathology: Mechanisms of Disease</v>
          </cell>
        </row>
        <row r="33">
          <cell r="B33" t="str">
            <v>Annual Review of Pharmacology and Toxicology</v>
          </cell>
        </row>
        <row r="34">
          <cell r="B34" t="str">
            <v>Annual Review of Physical Chemistry</v>
          </cell>
        </row>
        <row r="35">
          <cell r="B35" t="str">
            <v>Annual Review of Astronomy and Astrophysics</v>
          </cell>
        </row>
        <row r="36">
          <cell r="B36" t="str">
            <v>Annual Review of Physiology</v>
          </cell>
        </row>
        <row r="37">
          <cell r="B37" t="str">
            <v>Annual Review of Phytopathology</v>
          </cell>
        </row>
        <row r="38">
          <cell r="B38" t="str">
            <v>Annual Review of Plant Biology</v>
          </cell>
        </row>
        <row r="39">
          <cell r="B39" t="str">
            <v>Annual Review of Political Science</v>
          </cell>
        </row>
        <row r="40">
          <cell r="B40" t="str">
            <v>Annual Review of Psychology</v>
          </cell>
        </row>
        <row r="41">
          <cell r="B41" t="str">
            <v>Annual Review of Public Health</v>
          </cell>
        </row>
        <row r="42">
          <cell r="B42" t="str">
            <v>Annual Review of Resource Economics</v>
          </cell>
        </row>
        <row r="43">
          <cell r="B43" t="str">
            <v>Annual Review of Sociology</v>
          </cell>
        </row>
        <row r="44">
          <cell r="B44" t="str">
            <v>Annual Review of Statistics and Its Application</v>
          </cell>
        </row>
        <row r="45">
          <cell r="B45" t="str">
            <v>Annual Review of Virology</v>
          </cell>
        </row>
        <row r="46">
          <cell r="B46" t="str">
            <v>Annual Review of Biochemistry</v>
          </cell>
        </row>
        <row r="47">
          <cell r="B47" t="str">
            <v>Annual Review of Vision Science</v>
          </cell>
        </row>
        <row r="48">
          <cell r="B48" t="str">
            <v>Annual Review of Biomedical Data Science</v>
          </cell>
        </row>
        <row r="49">
          <cell r="B49" t="str">
            <v>Annual Review of Biomedical Engineering</v>
          </cell>
        </row>
        <row r="50">
          <cell r="B50" t="str">
            <v>Annual Review of Biophysics</v>
          </cell>
        </row>
        <row r="51">
          <cell r="B51" t="str">
            <v>Annual Review of Cancer Biology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18 title list"/>
      <sheetName val="SP mapping"/>
      <sheetName val="Brock "/>
      <sheetName val="Brock"/>
      <sheetName val="Brock University"/>
      <sheetName val="Sheet23"/>
      <sheetName val="Carleton"/>
      <sheetName val="Carleton University"/>
      <sheetName val="Sheet24"/>
      <sheetName val="McMaster"/>
      <sheetName val="McMaster University"/>
      <sheetName val="Sheet25"/>
      <sheetName val="Nipissing"/>
      <sheetName val="Nipissing University"/>
      <sheetName val="Sheet1"/>
      <sheetName val="Queens"/>
      <sheetName val="Queen’s University"/>
      <sheetName val="Sheet27"/>
      <sheetName val="RMC"/>
      <sheetName val="Royal Military Coll of Canada"/>
      <sheetName val="Sheet28"/>
      <sheetName val="Trent University"/>
      <sheetName val="Sheet29"/>
      <sheetName val="University of Ontario Institute"/>
      <sheetName val="Sheet30"/>
      <sheetName val="University of Ottawa"/>
      <sheetName val="Sheet31"/>
      <sheetName val="University of Toronto"/>
      <sheetName val="Sheet32"/>
      <sheetName val="University of Waterloo"/>
      <sheetName val="Sheet33"/>
      <sheetName val="University of Western Ontario"/>
      <sheetName val="Sheet34"/>
      <sheetName val="University of Windsor"/>
      <sheetName val="Sheet36"/>
      <sheetName val="Unversity of Guelph"/>
      <sheetName val="Sheet35"/>
      <sheetName val="York University "/>
      <sheetName val="Guelph"/>
      <sheetName val="Ottawa"/>
      <sheetName val="Toronto"/>
      <sheetName val="Trent"/>
      <sheetName val="UOIT"/>
      <sheetName val="Waterloo"/>
      <sheetName val="Western"/>
      <sheetName val="Windsor"/>
      <sheetName val="York"/>
    </sheetNames>
    <sheetDataSet>
      <sheetData sheetId="0" refreshError="1"/>
      <sheetData sheetId="1">
        <row r="1">
          <cell r="A1" t="str">
            <v>Journal</v>
          </cell>
          <cell r="B1" t="str">
            <v>Journal short</v>
          </cell>
          <cell r="C1" t="str">
            <v>ABR</v>
          </cell>
        </row>
        <row r="2">
          <cell r="A2" t="str">
            <v>Annual review of analytical chemistry</v>
          </cell>
          <cell r="B2" t="str">
            <v>analytical chemistry</v>
          </cell>
          <cell r="C2" t="str">
            <v>AR1</v>
          </cell>
        </row>
        <row r="3">
          <cell r="A3" t="str">
            <v>Annual review of anthropology</v>
          </cell>
          <cell r="B3" t="str">
            <v>anthropology</v>
          </cell>
          <cell r="C3" t="str">
            <v>AR3</v>
          </cell>
        </row>
        <row r="4">
          <cell r="A4" t="str">
            <v>Annual review of astronomy and astrophysics</v>
          </cell>
          <cell r="B4" t="str">
            <v>astronomy and astrophysics</v>
          </cell>
          <cell r="C4" t="str">
            <v>AR4</v>
          </cell>
        </row>
        <row r="5">
          <cell r="A5" t="str">
            <v>Annual review of biochemistry</v>
          </cell>
          <cell r="B5" t="str">
            <v>biochemistry</v>
          </cell>
          <cell r="C5" t="str">
            <v>AR5</v>
          </cell>
        </row>
        <row r="6">
          <cell r="A6" t="str">
            <v>Annual review of biomedical engineering</v>
          </cell>
          <cell r="B6" t="str">
            <v>biomedical engineering</v>
          </cell>
          <cell r="C6" t="str">
            <v>AR7</v>
          </cell>
        </row>
        <row r="7">
          <cell r="A7" t="str">
            <v>Annual review of biophysics</v>
          </cell>
          <cell r="B7" t="str">
            <v>biophysics</v>
          </cell>
          <cell r="C7" t="str">
            <v>AR8</v>
          </cell>
        </row>
        <row r="8">
          <cell r="A8" t="str">
            <v>Annual review of biophysics and bioengineering</v>
          </cell>
          <cell r="B8" t="str">
            <v>biophysics and bioengineering</v>
          </cell>
          <cell r="C8" t="str">
            <v>AR8a</v>
          </cell>
        </row>
        <row r="9">
          <cell r="A9" t="str">
            <v>Annual review of biophysics and biomolecular structure</v>
          </cell>
          <cell r="B9" t="str">
            <v>biophysics and biomolecular structure</v>
          </cell>
          <cell r="C9" t="str">
            <v>AR8b</v>
          </cell>
        </row>
        <row r="10">
          <cell r="A10" t="str">
            <v>Annual review of cell and developmental biology</v>
          </cell>
          <cell r="B10" t="str">
            <v>cell and developmental biology</v>
          </cell>
          <cell r="C10" t="str">
            <v>AR10</v>
          </cell>
        </row>
        <row r="11">
          <cell r="A11" t="str">
            <v>Annual review of cell biology</v>
          </cell>
          <cell r="B11" t="str">
            <v>cell biology</v>
          </cell>
          <cell r="C11" t="str">
            <v>AR10a</v>
          </cell>
        </row>
        <row r="12">
          <cell r="A12" t="str">
            <v>Annual review of chemical and biomolecular engineering</v>
          </cell>
          <cell r="B12" t="str">
            <v>chemical and biomolecular engineering</v>
          </cell>
          <cell r="C12" t="str">
            <v>AR11</v>
          </cell>
        </row>
        <row r="13">
          <cell r="A13" t="str">
            <v>Annual review of clinical psychology</v>
          </cell>
          <cell r="B13" t="str">
            <v>clinical psychology</v>
          </cell>
          <cell r="C13" t="str">
            <v>AR12</v>
          </cell>
        </row>
        <row r="14">
          <cell r="A14" t="str">
            <v>Annual review of computer science</v>
          </cell>
          <cell r="B14" t="str">
            <v>computer science</v>
          </cell>
          <cell r="C14" t="str">
            <v>ceased</v>
          </cell>
        </row>
        <row r="15">
          <cell r="A15" t="str">
            <v>Annual review of condensed matter physics</v>
          </cell>
          <cell r="B15" t="str">
            <v>condensed matter physics</v>
          </cell>
          <cell r="C15" t="str">
            <v>AR13</v>
          </cell>
        </row>
        <row r="16">
          <cell r="A16" t="str">
            <v>Annual review of earth and planetary sciences</v>
          </cell>
          <cell r="B16" t="str">
            <v>earth and planetary sciences</v>
          </cell>
          <cell r="C16" t="str">
            <v>AR16</v>
          </cell>
        </row>
        <row r="17">
          <cell r="A17" t="str">
            <v>Annual review of ecology and systematics</v>
          </cell>
          <cell r="B17" t="str">
            <v>ecology and systematics</v>
          </cell>
          <cell r="C17" t="str">
            <v>AR17a</v>
          </cell>
        </row>
        <row r="18">
          <cell r="A18" t="str">
            <v>Annual review of ecology, evolution, and systematics</v>
          </cell>
          <cell r="B18" t="str">
            <v>ecology, evolution, and systematics</v>
          </cell>
          <cell r="C18" t="str">
            <v>AR17</v>
          </cell>
        </row>
        <row r="19">
          <cell r="A19" t="str">
            <v>Annual review of economics</v>
          </cell>
          <cell r="B19" t="str">
            <v>economics</v>
          </cell>
          <cell r="C19" t="str">
            <v>AR18</v>
          </cell>
        </row>
        <row r="20">
          <cell r="A20" t="str">
            <v>Annual review of energy</v>
          </cell>
          <cell r="B20" t="str">
            <v>energy</v>
          </cell>
          <cell r="C20" t="str">
            <v>AR20a</v>
          </cell>
        </row>
        <row r="21">
          <cell r="A21" t="str">
            <v>Annual review of energy and the environment</v>
          </cell>
          <cell r="B21" t="str">
            <v>energy and the environment</v>
          </cell>
          <cell r="C21" t="str">
            <v>AR20b</v>
          </cell>
        </row>
        <row r="22">
          <cell r="A22" t="str">
            <v>Annual review of entomology</v>
          </cell>
          <cell r="B22" t="str">
            <v>entomology</v>
          </cell>
          <cell r="C22" t="str">
            <v>AR19</v>
          </cell>
        </row>
        <row r="23">
          <cell r="A23" t="str">
            <v>Annual review of environment and resources</v>
          </cell>
          <cell r="B23" t="str">
            <v>environment and resources</v>
          </cell>
          <cell r="C23" t="str">
            <v>AR20</v>
          </cell>
        </row>
        <row r="24">
          <cell r="A24" t="str">
            <v>Annual review of financial economics</v>
          </cell>
          <cell r="B24" t="str">
            <v>financial economics</v>
          </cell>
          <cell r="C24" t="str">
            <v>AR21</v>
          </cell>
        </row>
        <row r="25">
          <cell r="A25" t="str">
            <v>Annual review of fluid mechanics</v>
          </cell>
          <cell r="B25" t="str">
            <v>fluid mechanics</v>
          </cell>
          <cell r="C25" t="str">
            <v>AR22</v>
          </cell>
        </row>
        <row r="26">
          <cell r="A26" t="str">
            <v>Annual review of food science and technology</v>
          </cell>
          <cell r="B26" t="str">
            <v>food science and technology</v>
          </cell>
          <cell r="C26" t="str">
            <v>AR23</v>
          </cell>
        </row>
        <row r="27">
          <cell r="A27" t="str">
            <v>Annual review of genetics</v>
          </cell>
          <cell r="B27" t="str">
            <v>genetics</v>
          </cell>
          <cell r="C27" t="str">
            <v>AR24</v>
          </cell>
        </row>
        <row r="28">
          <cell r="A28" t="str">
            <v>Annual review of genomics and human genetics</v>
          </cell>
          <cell r="B28" t="str">
            <v>genomics and human genetics</v>
          </cell>
          <cell r="C28" t="str">
            <v>AR25</v>
          </cell>
        </row>
        <row r="29">
          <cell r="A29" t="str">
            <v>Annual review of immunology</v>
          </cell>
          <cell r="B29" t="str">
            <v>immunology</v>
          </cell>
          <cell r="C29" t="str">
            <v>AR26</v>
          </cell>
        </row>
        <row r="30">
          <cell r="A30" t="str">
            <v>Annual review of law and social science</v>
          </cell>
          <cell r="B30" t="str">
            <v>law and social science</v>
          </cell>
          <cell r="C30" t="str">
            <v>AR27</v>
          </cell>
        </row>
        <row r="31">
          <cell r="A31" t="str">
            <v>Annual review of linguistics</v>
          </cell>
          <cell r="B31" t="str">
            <v>linguistics</v>
          </cell>
          <cell r="C31" t="str">
            <v>AR28</v>
          </cell>
        </row>
        <row r="32">
          <cell r="A32" t="str">
            <v>Annual review of marine science</v>
          </cell>
          <cell r="B32" t="str">
            <v>marine science</v>
          </cell>
          <cell r="C32" t="str">
            <v>AR29</v>
          </cell>
        </row>
        <row r="33">
          <cell r="A33" t="str">
            <v>Annual review of materials research</v>
          </cell>
          <cell r="B33" t="str">
            <v>materials research</v>
          </cell>
          <cell r="C33" t="str">
            <v>AR30</v>
          </cell>
        </row>
        <row r="34">
          <cell r="A34" t="str">
            <v>Annual review of materials science</v>
          </cell>
          <cell r="B34" t="str">
            <v>materials science</v>
          </cell>
          <cell r="C34" t="str">
            <v>AR30a</v>
          </cell>
        </row>
        <row r="35">
          <cell r="A35" t="str">
            <v>Annual review of medicine</v>
          </cell>
          <cell r="B35" t="str">
            <v>medicine</v>
          </cell>
          <cell r="C35" t="str">
            <v>AR31</v>
          </cell>
        </row>
        <row r="36">
          <cell r="A36" t="str">
            <v>Annual review of neuroscience</v>
          </cell>
          <cell r="B36" t="str">
            <v>neuroscience</v>
          </cell>
          <cell r="C36" t="str">
            <v>AR33</v>
          </cell>
        </row>
        <row r="37">
          <cell r="A37" t="str">
            <v>Annual review of nuclear and particle science</v>
          </cell>
          <cell r="B37" t="str">
            <v>nuclear and particle science</v>
          </cell>
          <cell r="C37" t="str">
            <v>AR34</v>
          </cell>
        </row>
        <row r="38">
          <cell r="A38" t="str">
            <v>Annual review of nuclear science</v>
          </cell>
          <cell r="B38" t="str">
            <v>nuclear science</v>
          </cell>
          <cell r="C38" t="str">
            <v>AR34a</v>
          </cell>
        </row>
        <row r="39">
          <cell r="A39" t="str">
            <v>Annual review of nutrition</v>
          </cell>
          <cell r="B39" t="str">
            <v>nutrition</v>
          </cell>
          <cell r="C39" t="str">
            <v>AR35</v>
          </cell>
        </row>
        <row r="40">
          <cell r="A40" t="str">
            <v>Annual review of organizational psychology and organizational behavior</v>
          </cell>
          <cell r="B40" t="str">
            <v>organizational psychology and organizational behavior</v>
          </cell>
          <cell r="C40" t="str">
            <v>AR36</v>
          </cell>
        </row>
        <row r="41">
          <cell r="A41" t="str">
            <v>Annual review of pathology: mechanisms of disease</v>
          </cell>
          <cell r="B41" t="str">
            <v>pathology: mechanisms of disease</v>
          </cell>
          <cell r="C41" t="str">
            <v>AR37</v>
          </cell>
        </row>
        <row r="42">
          <cell r="A42" t="str">
            <v>Annual review of pharmacology and toxicology</v>
          </cell>
          <cell r="B42" t="str">
            <v>pharmacology and toxicology</v>
          </cell>
          <cell r="C42" t="str">
            <v>AR38</v>
          </cell>
        </row>
        <row r="43">
          <cell r="A43" t="str">
            <v>Annual review of physical chemistry</v>
          </cell>
          <cell r="B43" t="str">
            <v>physical chemistry</v>
          </cell>
          <cell r="C43" t="str">
            <v>AR39</v>
          </cell>
        </row>
        <row r="44">
          <cell r="A44" t="str">
            <v>Annual review of physiology</v>
          </cell>
          <cell r="B44" t="str">
            <v>physiology</v>
          </cell>
          <cell r="C44" t="str">
            <v>AR40</v>
          </cell>
        </row>
        <row r="45">
          <cell r="A45" t="str">
            <v>Annual review of phytopathology</v>
          </cell>
          <cell r="B45" t="str">
            <v>phytopathology</v>
          </cell>
          <cell r="C45" t="str">
            <v>AR41</v>
          </cell>
        </row>
        <row r="46">
          <cell r="A46" t="str">
            <v>Annual review of plant biology</v>
          </cell>
          <cell r="B46" t="str">
            <v>plant biology</v>
          </cell>
          <cell r="C46" t="str">
            <v>AR42</v>
          </cell>
        </row>
        <row r="47">
          <cell r="A47" t="str">
            <v>Annual review of plant physiology</v>
          </cell>
          <cell r="B47" t="str">
            <v>plant physiology</v>
          </cell>
          <cell r="C47" t="str">
            <v>AR42a</v>
          </cell>
        </row>
        <row r="48">
          <cell r="A48" t="str">
            <v>Annual review of plant physiology and plant molecular biology</v>
          </cell>
          <cell r="B48" t="str">
            <v>plant physiology and plant molecular biology</v>
          </cell>
          <cell r="C48" t="str">
            <v>AR42b</v>
          </cell>
        </row>
        <row r="49">
          <cell r="A49" t="str">
            <v>Annual review of political science</v>
          </cell>
          <cell r="B49" t="str">
            <v>political science</v>
          </cell>
          <cell r="C49" t="str">
            <v>AR43</v>
          </cell>
        </row>
        <row r="50">
          <cell r="A50" t="str">
            <v>Annual review of psychology</v>
          </cell>
          <cell r="B50" t="str">
            <v>psychology</v>
          </cell>
          <cell r="C50" t="str">
            <v>AR44</v>
          </cell>
        </row>
        <row r="51">
          <cell r="A51" t="str">
            <v>Annual review of public health</v>
          </cell>
          <cell r="B51" t="str">
            <v>public health</v>
          </cell>
          <cell r="C51" t="str">
            <v>AR45</v>
          </cell>
        </row>
        <row r="52">
          <cell r="A52" t="str">
            <v>Annual review of resource economics</v>
          </cell>
          <cell r="B52" t="str">
            <v>resource economics</v>
          </cell>
          <cell r="C52" t="str">
            <v>AR46</v>
          </cell>
        </row>
        <row r="53">
          <cell r="A53" t="str">
            <v>Annual review of sociology</v>
          </cell>
          <cell r="B53" t="str">
            <v>sociology</v>
          </cell>
          <cell r="C53" t="str">
            <v>AR47</v>
          </cell>
        </row>
        <row r="54">
          <cell r="A54" t="str">
            <v>Annual review of statistics and its application</v>
          </cell>
          <cell r="B54" t="str">
            <v>statistics and its application</v>
          </cell>
          <cell r="C54" t="str">
            <v>AR48</v>
          </cell>
        </row>
        <row r="55">
          <cell r="A55" t="str">
            <v>Annual review of virology</v>
          </cell>
          <cell r="B55" t="str">
            <v>virology</v>
          </cell>
          <cell r="C55" t="str">
            <v>AR49</v>
          </cell>
        </row>
        <row r="56">
          <cell r="A56" t="str">
            <v>Annual review of vision science</v>
          </cell>
          <cell r="B56" t="str">
            <v>vision science</v>
          </cell>
          <cell r="C56" t="str">
            <v>AR50</v>
          </cell>
        </row>
        <row r="57">
          <cell r="A57" t="str">
            <v>Annual review of microbiology</v>
          </cell>
          <cell r="B57" t="str">
            <v>microbiology</v>
          </cell>
          <cell r="C57" t="str">
            <v>AR32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sqref="A1:D34"/>
    </sheetView>
  </sheetViews>
  <sheetFormatPr baseColWidth="10" defaultColWidth="8.83203125" defaultRowHeight="14" x14ac:dyDescent="0"/>
  <cols>
    <col min="1" max="1" width="34.6640625" customWidth="1"/>
    <col min="2" max="2" width="16.1640625" style="16" customWidth="1"/>
    <col min="3" max="3" width="23.1640625" customWidth="1"/>
    <col min="4" max="4" width="17.5" customWidth="1"/>
  </cols>
  <sheetData>
    <row r="1" spans="1:4">
      <c r="A1" s="13" t="s">
        <v>106</v>
      </c>
      <c r="B1" s="14" t="s">
        <v>105</v>
      </c>
      <c r="C1" s="23" t="s">
        <v>150</v>
      </c>
      <c r="D1" s="23" t="s">
        <v>151</v>
      </c>
    </row>
    <row r="2" spans="1:4" ht="15">
      <c r="A2" s="12" t="s">
        <v>132</v>
      </c>
      <c r="B2" s="15">
        <v>52718</v>
      </c>
      <c r="C2" s="24">
        <v>9255</v>
      </c>
      <c r="D2" s="25">
        <f>C2/B2</f>
        <v>0.17555673583975112</v>
      </c>
    </row>
    <row r="3" spans="1:4" ht="15">
      <c r="A3" s="12" t="s">
        <v>124</v>
      </c>
      <c r="B3" s="15">
        <v>32084</v>
      </c>
      <c r="C3" s="24">
        <v>10045</v>
      </c>
      <c r="D3" s="25">
        <f t="shared" ref="D3:D33" si="0">C3/B3</f>
        <v>0.31308440344096744</v>
      </c>
    </row>
    <row r="4" spans="1:4" ht="15">
      <c r="A4" s="12" t="s">
        <v>112</v>
      </c>
      <c r="B4" s="15">
        <v>23740</v>
      </c>
      <c r="C4" s="24">
        <v>13305</v>
      </c>
      <c r="D4" s="25">
        <f t="shared" si="0"/>
        <v>0.56044650379106997</v>
      </c>
    </row>
    <row r="5" spans="1:4" ht="15">
      <c r="A5" s="12" t="s">
        <v>126</v>
      </c>
      <c r="B5" s="15">
        <v>18589</v>
      </c>
      <c r="C5" s="24">
        <v>9255</v>
      </c>
      <c r="D5" s="25">
        <f t="shared" si="0"/>
        <v>0.49787508741728981</v>
      </c>
    </row>
    <row r="6" spans="1:4" ht="15">
      <c r="A6" s="12" t="s">
        <v>104</v>
      </c>
      <c r="B6" s="15">
        <v>18461</v>
      </c>
      <c r="C6" s="24">
        <v>10045</v>
      </c>
      <c r="D6" s="25">
        <f t="shared" si="0"/>
        <v>0.54412003683440768</v>
      </c>
    </row>
    <row r="7" spans="1:4" ht="15">
      <c r="A7" s="12" t="s">
        <v>125</v>
      </c>
      <c r="B7" s="15">
        <v>16687</v>
      </c>
      <c r="C7" s="24">
        <v>8875</v>
      </c>
      <c r="D7" s="25">
        <f t="shared" si="0"/>
        <v>0.53185114160723912</v>
      </c>
    </row>
    <row r="8" spans="1:4" ht="15">
      <c r="A8" s="12" t="s">
        <v>129</v>
      </c>
      <c r="B8" s="15">
        <v>15486</v>
      </c>
      <c r="C8" s="24">
        <v>10280</v>
      </c>
      <c r="D8" s="25">
        <f t="shared" si="0"/>
        <v>0.66382539067544877</v>
      </c>
    </row>
    <row r="9" spans="1:4" ht="15">
      <c r="A9" s="12" t="s">
        <v>110</v>
      </c>
      <c r="B9" s="15">
        <v>14731</v>
      </c>
      <c r="C9" s="24">
        <v>8740</v>
      </c>
      <c r="D9" s="25">
        <f t="shared" si="0"/>
        <v>0.59330663227207925</v>
      </c>
    </row>
    <row r="10" spans="1:4" ht="15">
      <c r="A10" s="12" t="s">
        <v>135</v>
      </c>
      <c r="B10" s="15">
        <v>14673</v>
      </c>
      <c r="C10" s="24">
        <v>8200</v>
      </c>
      <c r="D10" s="25">
        <f t="shared" si="0"/>
        <v>0.55884958767804815</v>
      </c>
    </row>
    <row r="11" spans="1:4" ht="15">
      <c r="A11" s="12" t="s">
        <v>134</v>
      </c>
      <c r="B11" s="15">
        <v>13875</v>
      </c>
      <c r="C11" s="24">
        <v>6810</v>
      </c>
      <c r="D11" s="25">
        <f t="shared" si="0"/>
        <v>0.49081081081081079</v>
      </c>
    </row>
    <row r="12" spans="1:4" ht="15">
      <c r="A12" s="12" t="s">
        <v>113</v>
      </c>
      <c r="B12" s="15">
        <v>13855</v>
      </c>
      <c r="C12" s="24">
        <v>6810</v>
      </c>
      <c r="D12" s="25">
        <f t="shared" si="0"/>
        <v>0.49151930710934683</v>
      </c>
    </row>
    <row r="13" spans="1:4" ht="15">
      <c r="A13" s="12" t="s">
        <v>117</v>
      </c>
      <c r="B13" s="15">
        <v>11787</v>
      </c>
      <c r="C13" s="24">
        <v>6210</v>
      </c>
      <c r="D13" s="25">
        <f t="shared" si="0"/>
        <v>0.52685161618732501</v>
      </c>
    </row>
    <row r="14" spans="1:4" ht="15">
      <c r="A14" s="12" t="s">
        <v>121</v>
      </c>
      <c r="B14" s="15">
        <v>11680</v>
      </c>
      <c r="C14" s="24">
        <v>9255</v>
      </c>
      <c r="D14" s="25">
        <f t="shared" si="0"/>
        <v>0.79238013698630139</v>
      </c>
    </row>
    <row r="15" spans="1:4" ht="15">
      <c r="A15" s="12" t="s">
        <v>130</v>
      </c>
      <c r="B15" s="15">
        <v>11471</v>
      </c>
      <c r="C15" s="24">
        <v>7865</v>
      </c>
      <c r="D15" s="25">
        <f t="shared" si="0"/>
        <v>0.68564205387498911</v>
      </c>
    </row>
    <row r="16" spans="1:4" ht="15">
      <c r="A16" s="12" t="s">
        <v>133</v>
      </c>
      <c r="B16" s="15">
        <v>9699</v>
      </c>
      <c r="C16" s="24">
        <v>10045</v>
      </c>
      <c r="D16" s="25">
        <f t="shared" si="0"/>
        <v>1.0356737808021446</v>
      </c>
    </row>
    <row r="17" spans="1:4" ht="15">
      <c r="A17" s="12" t="s">
        <v>131</v>
      </c>
      <c r="B17" s="15">
        <v>8827</v>
      </c>
      <c r="C17" s="24">
        <v>10045</v>
      </c>
      <c r="D17" s="25">
        <f t="shared" si="0"/>
        <v>1.1379857256145915</v>
      </c>
    </row>
    <row r="18" spans="1:4" ht="15">
      <c r="A18" s="12" t="s">
        <v>115</v>
      </c>
      <c r="B18" s="15">
        <v>8778</v>
      </c>
      <c r="C18" s="24">
        <v>10045</v>
      </c>
      <c r="D18" s="25">
        <f t="shared" si="0"/>
        <v>1.1443381180223287</v>
      </c>
    </row>
    <row r="19" spans="1:4" ht="15">
      <c r="A19" s="12" t="s">
        <v>108</v>
      </c>
      <c r="B19" s="15">
        <v>8143</v>
      </c>
      <c r="C19" s="24">
        <v>6210</v>
      </c>
      <c r="D19" s="25">
        <f t="shared" si="0"/>
        <v>0.76261819968070732</v>
      </c>
    </row>
    <row r="20" spans="1:4" ht="15">
      <c r="A20" s="12" t="s">
        <v>127</v>
      </c>
      <c r="B20" s="15">
        <v>7865</v>
      </c>
      <c r="C20" s="24">
        <v>12020</v>
      </c>
      <c r="D20" s="25">
        <f t="shared" si="0"/>
        <v>1.5282898919262555</v>
      </c>
    </row>
    <row r="21" spans="1:4" ht="15">
      <c r="A21" s="12" t="s">
        <v>128</v>
      </c>
      <c r="B21" s="15">
        <v>6928</v>
      </c>
      <c r="C21" s="24">
        <v>7570</v>
      </c>
      <c r="D21" s="25">
        <f t="shared" si="0"/>
        <v>1.0926674364896074</v>
      </c>
    </row>
    <row r="22" spans="1:4" ht="15">
      <c r="A22" s="12" t="s">
        <v>109</v>
      </c>
      <c r="B22" s="15">
        <v>6271</v>
      </c>
      <c r="C22" s="24">
        <v>8705</v>
      </c>
      <c r="D22" s="25">
        <f t="shared" si="0"/>
        <v>1.3881358634986445</v>
      </c>
    </row>
    <row r="23" spans="1:4" ht="15">
      <c r="A23" s="12" t="s">
        <v>118</v>
      </c>
      <c r="B23" s="15">
        <v>6104</v>
      </c>
      <c r="C23" s="24">
        <v>8740</v>
      </c>
      <c r="D23" s="25">
        <f t="shared" si="0"/>
        <v>1.4318479685452163</v>
      </c>
    </row>
    <row r="24" spans="1:4" ht="15">
      <c r="A24" s="12" t="s">
        <v>120</v>
      </c>
      <c r="B24" s="15">
        <v>4301</v>
      </c>
      <c r="C24" s="24">
        <v>10650</v>
      </c>
      <c r="D24" s="25">
        <f t="shared" si="0"/>
        <v>2.4761683329458264</v>
      </c>
    </row>
    <row r="25" spans="1:4" ht="15">
      <c r="A25" s="12" t="s">
        <v>107</v>
      </c>
      <c r="B25" s="15">
        <v>3886</v>
      </c>
      <c r="C25" s="24">
        <v>6210</v>
      </c>
      <c r="D25" s="25">
        <f t="shared" si="0"/>
        <v>1.5980442614513639</v>
      </c>
    </row>
    <row r="26" spans="1:4" ht="15">
      <c r="A26" s="12" t="s">
        <v>111</v>
      </c>
      <c r="B26" s="15">
        <v>3578</v>
      </c>
      <c r="C26" s="24">
        <v>6210</v>
      </c>
      <c r="D26" s="25">
        <f t="shared" si="0"/>
        <v>1.7356064840693124</v>
      </c>
    </row>
    <row r="27" spans="1:4" ht="15">
      <c r="A27" s="12" t="s">
        <v>116</v>
      </c>
      <c r="B27" s="15">
        <v>3455</v>
      </c>
      <c r="C27" s="24">
        <v>6810</v>
      </c>
      <c r="D27" s="25">
        <f t="shared" si="0"/>
        <v>1.9710564399421129</v>
      </c>
    </row>
    <row r="28" spans="1:4" ht="15">
      <c r="A28" s="12" t="s">
        <v>122</v>
      </c>
      <c r="B28" s="15">
        <v>2884</v>
      </c>
      <c r="C28" s="24">
        <v>10045</v>
      </c>
      <c r="D28" s="25">
        <f t="shared" si="0"/>
        <v>3.483009708737864</v>
      </c>
    </row>
    <row r="29" spans="1:4" ht="15">
      <c r="A29" s="12" t="s">
        <v>136</v>
      </c>
      <c r="B29" s="15">
        <v>2569</v>
      </c>
      <c r="C29" s="24">
        <v>7865</v>
      </c>
      <c r="D29" s="25">
        <f t="shared" si="0"/>
        <v>3.0615025301673802</v>
      </c>
    </row>
    <row r="30" spans="1:4" ht="15">
      <c r="A30" s="12" t="s">
        <v>123</v>
      </c>
      <c r="B30" s="15">
        <v>860</v>
      </c>
      <c r="C30" s="24">
        <v>6210</v>
      </c>
      <c r="D30" s="25">
        <f t="shared" si="0"/>
        <v>7.2209302325581399</v>
      </c>
    </row>
    <row r="31" spans="1:4" ht="15">
      <c r="A31" s="12" t="s">
        <v>114</v>
      </c>
      <c r="B31" s="15">
        <v>465</v>
      </c>
      <c r="C31" s="24">
        <v>6210</v>
      </c>
      <c r="D31" s="25">
        <f t="shared" si="0"/>
        <v>13.35483870967742</v>
      </c>
    </row>
    <row r="32" spans="1:4" ht="15">
      <c r="A32" s="12" t="s">
        <v>119</v>
      </c>
      <c r="B32" s="15">
        <v>176</v>
      </c>
      <c r="C32" s="24">
        <v>6210</v>
      </c>
      <c r="D32" s="25">
        <f t="shared" si="0"/>
        <v>35.284090909090907</v>
      </c>
    </row>
    <row r="33" spans="1:4" ht="15">
      <c r="A33" s="20" t="s">
        <v>105</v>
      </c>
      <c r="B33" s="21">
        <f>SUM(B2:B32)</f>
        <v>354626</v>
      </c>
      <c r="C33" s="26">
        <v>264750</v>
      </c>
      <c r="D33" s="25">
        <f t="shared" si="0"/>
        <v>0.74656116584796373</v>
      </c>
    </row>
    <row r="34" spans="1:4">
      <c r="A34" s="20" t="s">
        <v>138</v>
      </c>
      <c r="B34" s="21">
        <f>AVERAGE(B2:B32)</f>
        <v>11439.548387096775</v>
      </c>
      <c r="C34" s="23"/>
      <c r="D34" s="23"/>
    </row>
  </sheetData>
  <sortState ref="A2:B34">
    <sortCondition descending="1" ref="B2:B34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P30"/>
  <sheetViews>
    <sheetView workbookViewId="0">
      <selection activeCell="A3" sqref="A3:B30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176</v>
      </c>
      <c r="C2" s="5">
        <v>48</v>
      </c>
      <c r="D2" s="5">
        <v>128</v>
      </c>
      <c r="E2" s="5">
        <v>7</v>
      </c>
      <c r="F2" s="5">
        <v>8</v>
      </c>
      <c r="G2" s="5">
        <v>15</v>
      </c>
      <c r="H2" s="5">
        <v>20</v>
      </c>
      <c r="I2" s="5">
        <v>17</v>
      </c>
      <c r="J2" s="5">
        <v>9</v>
      </c>
      <c r="K2" s="5">
        <v>6</v>
      </c>
      <c r="L2" s="5">
        <v>9</v>
      </c>
      <c r="M2" s="5">
        <v>40</v>
      </c>
      <c r="N2" s="5">
        <v>21</v>
      </c>
      <c r="O2" s="5">
        <v>19</v>
      </c>
      <c r="P2" s="5">
        <v>5</v>
      </c>
    </row>
    <row r="3" spans="1:16">
      <c r="A3" s="1" t="s">
        <v>44</v>
      </c>
      <c r="B3" s="2">
        <v>1</v>
      </c>
      <c r="C3" s="2">
        <v>1</v>
      </c>
      <c r="D3" s="2">
        <v>0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</row>
    <row r="4" spans="1:16">
      <c r="A4" s="1" t="s">
        <v>16</v>
      </c>
      <c r="B4" s="2">
        <v>2</v>
      </c>
      <c r="C4" s="2">
        <v>2</v>
      </c>
      <c r="D4" s="2">
        <v>0</v>
      </c>
      <c r="E4" s="2">
        <v>0</v>
      </c>
      <c r="F4" s="2">
        <v>0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</row>
    <row r="5" spans="1:16">
      <c r="A5" s="1" t="s">
        <v>17</v>
      </c>
      <c r="B5" s="2">
        <v>1</v>
      </c>
      <c r="C5" s="2">
        <v>0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</row>
    <row r="6" spans="1:16">
      <c r="A6" s="1" t="s">
        <v>18</v>
      </c>
      <c r="B6" s="2">
        <v>2</v>
      </c>
      <c r="C6" s="2">
        <v>1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</v>
      </c>
    </row>
    <row r="7" spans="1:16">
      <c r="A7" s="1" t="s">
        <v>19</v>
      </c>
      <c r="B7" s="2">
        <v>1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</v>
      </c>
      <c r="M7" s="2">
        <v>0</v>
      </c>
      <c r="N7" s="2">
        <v>0</v>
      </c>
      <c r="O7" s="2">
        <v>0</v>
      </c>
      <c r="P7" s="2">
        <v>0</v>
      </c>
    </row>
    <row r="8" spans="1:16">
      <c r="A8" s="1" t="s">
        <v>20</v>
      </c>
      <c r="B8" s="2">
        <v>5</v>
      </c>
      <c r="C8" s="2">
        <v>1</v>
      </c>
      <c r="D8" s="2">
        <v>4</v>
      </c>
      <c r="E8" s="2">
        <v>0</v>
      </c>
      <c r="F8" s="2">
        <v>1</v>
      </c>
      <c r="G8" s="2">
        <v>2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2</v>
      </c>
      <c r="O8" s="2">
        <v>0</v>
      </c>
      <c r="P8" s="2">
        <v>0</v>
      </c>
    </row>
    <row r="9" spans="1:16">
      <c r="A9" s="1" t="s">
        <v>26</v>
      </c>
      <c r="B9" s="2">
        <v>6</v>
      </c>
      <c r="C9" s="2">
        <v>3</v>
      </c>
      <c r="D9" s="2">
        <v>3</v>
      </c>
      <c r="E9" s="2">
        <v>0</v>
      </c>
      <c r="F9" s="2">
        <v>1</v>
      </c>
      <c r="G9" s="2">
        <v>0</v>
      </c>
      <c r="H9" s="2">
        <v>1</v>
      </c>
      <c r="I9" s="2">
        <v>1</v>
      </c>
      <c r="J9" s="2">
        <v>1</v>
      </c>
      <c r="K9" s="2">
        <v>0</v>
      </c>
      <c r="L9" s="2">
        <v>0</v>
      </c>
      <c r="M9" s="2">
        <v>0</v>
      </c>
      <c r="N9" s="2">
        <v>2</v>
      </c>
      <c r="O9" s="2">
        <v>0</v>
      </c>
      <c r="P9" s="2">
        <v>0</v>
      </c>
    </row>
    <row r="10" spans="1:16">
      <c r="A10" s="1" t="s">
        <v>22</v>
      </c>
      <c r="B10" s="2">
        <v>60</v>
      </c>
      <c r="C10" s="2">
        <v>9</v>
      </c>
      <c r="D10" s="2">
        <v>51</v>
      </c>
      <c r="E10" s="2">
        <v>3</v>
      </c>
      <c r="F10" s="2">
        <v>2</v>
      </c>
      <c r="G10" s="2">
        <v>1</v>
      </c>
      <c r="H10" s="2">
        <v>1</v>
      </c>
      <c r="I10" s="2">
        <v>11</v>
      </c>
      <c r="J10" s="2">
        <v>5</v>
      </c>
      <c r="K10" s="2">
        <v>0</v>
      </c>
      <c r="L10" s="2">
        <v>3</v>
      </c>
      <c r="M10" s="2">
        <v>29</v>
      </c>
      <c r="N10" s="2">
        <v>1</v>
      </c>
      <c r="O10" s="2">
        <v>3</v>
      </c>
      <c r="P10" s="2">
        <v>1</v>
      </c>
    </row>
    <row r="11" spans="1:16">
      <c r="A11" s="1" t="s">
        <v>32</v>
      </c>
      <c r="B11" s="2">
        <v>1</v>
      </c>
      <c r="C11" s="2"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</row>
    <row r="12" spans="1:16">
      <c r="A12" s="1" t="s">
        <v>43</v>
      </c>
      <c r="B12" s="2">
        <v>3</v>
      </c>
      <c r="C12" s="2">
        <v>2</v>
      </c>
      <c r="D12" s="2">
        <v>1</v>
      </c>
      <c r="E12" s="2">
        <v>0</v>
      </c>
      <c r="F12" s="2">
        <v>0</v>
      </c>
      <c r="G12" s="2">
        <v>2</v>
      </c>
      <c r="H12" s="2">
        <v>0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16">
      <c r="A13" s="1" t="s">
        <v>33</v>
      </c>
      <c r="B13" s="2">
        <v>4</v>
      </c>
      <c r="C13" s="2">
        <v>0</v>
      </c>
      <c r="D13" s="2">
        <v>4</v>
      </c>
      <c r="E13" s="2">
        <v>0</v>
      </c>
      <c r="F13" s="2">
        <v>0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2</v>
      </c>
      <c r="N13" s="2">
        <v>1</v>
      </c>
      <c r="O13" s="2">
        <v>0</v>
      </c>
      <c r="P13" s="2">
        <v>0</v>
      </c>
    </row>
    <row r="14" spans="1:16">
      <c r="A14" s="1" t="s">
        <v>34</v>
      </c>
      <c r="B14" s="2">
        <v>1</v>
      </c>
      <c r="C14" s="2">
        <v>0</v>
      </c>
      <c r="D14" s="2">
        <v>1</v>
      </c>
      <c r="E14" s="2">
        <v>0</v>
      </c>
      <c r="F14" s="2">
        <v>0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6">
      <c r="A15" s="1" t="s">
        <v>35</v>
      </c>
      <c r="B15" s="2">
        <v>2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2">
        <v>2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16">
      <c r="A16" s="1" t="s">
        <v>38</v>
      </c>
      <c r="B16" s="2">
        <v>6</v>
      </c>
      <c r="C16" s="2">
        <v>2</v>
      </c>
      <c r="D16" s="2">
        <v>4</v>
      </c>
      <c r="E16" s="2">
        <v>0</v>
      </c>
      <c r="F16" s="2">
        <v>0</v>
      </c>
      <c r="G16" s="2">
        <v>0</v>
      </c>
      <c r="H16" s="2">
        <v>0</v>
      </c>
      <c r="I16" s="2">
        <v>1</v>
      </c>
      <c r="J16" s="2">
        <v>0</v>
      </c>
      <c r="K16" s="2">
        <v>2</v>
      </c>
      <c r="L16" s="2">
        <v>0</v>
      </c>
      <c r="M16" s="2">
        <v>3</v>
      </c>
      <c r="N16" s="2">
        <v>0</v>
      </c>
      <c r="O16" s="2">
        <v>0</v>
      </c>
      <c r="P16" s="2">
        <v>0</v>
      </c>
    </row>
    <row r="17" spans="1:16">
      <c r="A17" s="1" t="s">
        <v>41</v>
      </c>
      <c r="B17" s="2">
        <v>1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</row>
    <row r="18" spans="1:16">
      <c r="A18" s="1" t="s">
        <v>42</v>
      </c>
      <c r="B18" s="2">
        <v>3</v>
      </c>
      <c r="C18" s="2">
        <v>0</v>
      </c>
      <c r="D18" s="2">
        <v>3</v>
      </c>
      <c r="E18" s="2">
        <v>0</v>
      </c>
      <c r="F18" s="2">
        <v>0</v>
      </c>
      <c r="G18" s="2">
        <v>1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</row>
    <row r="19" spans="1:16">
      <c r="A19" s="1" t="s">
        <v>57</v>
      </c>
      <c r="B19" s="2">
        <v>10</v>
      </c>
      <c r="C19" s="2">
        <v>0</v>
      </c>
      <c r="D19" s="2">
        <v>10</v>
      </c>
      <c r="E19" s="2">
        <v>0</v>
      </c>
      <c r="F19" s="2">
        <v>2</v>
      </c>
      <c r="G19" s="2">
        <v>0</v>
      </c>
      <c r="H19" s="2">
        <v>1</v>
      </c>
      <c r="I19" s="2">
        <v>2</v>
      </c>
      <c r="J19" s="2">
        <v>0</v>
      </c>
      <c r="K19" s="2">
        <v>0</v>
      </c>
      <c r="L19" s="2">
        <v>0</v>
      </c>
      <c r="M19" s="2">
        <v>3</v>
      </c>
      <c r="N19" s="2">
        <v>0</v>
      </c>
      <c r="O19" s="2">
        <v>0</v>
      </c>
      <c r="P19" s="2">
        <v>2</v>
      </c>
    </row>
    <row r="20" spans="1:16">
      <c r="A20" s="1" t="s">
        <v>46</v>
      </c>
      <c r="B20" s="2">
        <v>6</v>
      </c>
      <c r="C20" s="2">
        <v>3</v>
      </c>
      <c r="D20" s="2">
        <v>3</v>
      </c>
      <c r="E20" s="2">
        <v>2</v>
      </c>
      <c r="F20" s="2">
        <v>0</v>
      </c>
      <c r="G20" s="2">
        <v>0</v>
      </c>
      <c r="H20" s="2">
        <v>2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</v>
      </c>
      <c r="O20" s="2">
        <v>0</v>
      </c>
      <c r="P20" s="2">
        <v>0</v>
      </c>
    </row>
    <row r="21" spans="1:16">
      <c r="A21" s="1" t="s">
        <v>48</v>
      </c>
      <c r="B21" s="2">
        <v>15</v>
      </c>
      <c r="C21" s="2">
        <v>5</v>
      </c>
      <c r="D21" s="2">
        <v>10</v>
      </c>
      <c r="E21" s="2">
        <v>0</v>
      </c>
      <c r="F21" s="2">
        <v>0</v>
      </c>
      <c r="G21" s="2">
        <v>1</v>
      </c>
      <c r="H21" s="2">
        <v>7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</v>
      </c>
      <c r="O21" s="2">
        <v>2</v>
      </c>
      <c r="P21" s="2">
        <v>0</v>
      </c>
    </row>
    <row r="22" spans="1:16">
      <c r="A22" s="1" t="s">
        <v>49</v>
      </c>
      <c r="B22" s="2">
        <v>2</v>
      </c>
      <c r="C22" s="2">
        <v>0</v>
      </c>
      <c r="D22" s="2">
        <v>2</v>
      </c>
      <c r="E22" s="2">
        <v>0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>
      <c r="A23" s="1" t="s">
        <v>50</v>
      </c>
      <c r="B23" s="2">
        <v>25</v>
      </c>
      <c r="C23" s="2">
        <v>7</v>
      </c>
      <c r="D23" s="2">
        <v>18</v>
      </c>
      <c r="E23" s="2">
        <v>1</v>
      </c>
      <c r="F23" s="2">
        <v>0</v>
      </c>
      <c r="G23" s="2">
        <v>2</v>
      </c>
      <c r="H23" s="2">
        <v>0</v>
      </c>
      <c r="I23" s="2">
        <v>0</v>
      </c>
      <c r="J23" s="2">
        <v>0</v>
      </c>
      <c r="K23" s="2">
        <v>2</v>
      </c>
      <c r="L23" s="2">
        <v>1</v>
      </c>
      <c r="M23" s="2">
        <v>1</v>
      </c>
      <c r="N23" s="2">
        <v>5</v>
      </c>
      <c r="O23" s="2">
        <v>13</v>
      </c>
      <c r="P23" s="2">
        <v>0</v>
      </c>
    </row>
    <row r="24" spans="1:16">
      <c r="A24" s="1" t="s">
        <v>51</v>
      </c>
      <c r="B24" s="2">
        <v>2</v>
      </c>
      <c r="C24" s="2">
        <v>1</v>
      </c>
      <c r="D24" s="2">
        <v>1</v>
      </c>
      <c r="E24" s="2">
        <v>0</v>
      </c>
      <c r="F24" s="2">
        <v>0</v>
      </c>
      <c r="G24" s="2">
        <v>2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>
      <c r="A25" s="1" t="s">
        <v>53</v>
      </c>
      <c r="B25" s="2">
        <v>7</v>
      </c>
      <c r="C25" s="2">
        <v>5</v>
      </c>
      <c r="D25" s="2">
        <v>2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2</v>
      </c>
      <c r="K25" s="2">
        <v>1</v>
      </c>
      <c r="L25" s="2">
        <v>4</v>
      </c>
      <c r="M25" s="2">
        <v>0</v>
      </c>
      <c r="N25" s="2">
        <v>0</v>
      </c>
      <c r="O25" s="2">
        <v>0</v>
      </c>
      <c r="P25" s="2">
        <v>0</v>
      </c>
    </row>
    <row r="26" spans="1:16">
      <c r="A26" s="1" t="s">
        <v>58</v>
      </c>
      <c r="B26" s="2">
        <v>4</v>
      </c>
      <c r="C26" s="2">
        <v>0</v>
      </c>
      <c r="D26" s="2">
        <v>4</v>
      </c>
      <c r="E26" s="2">
        <v>1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1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  <row r="27" spans="1:16">
      <c r="A27" s="1" t="s">
        <v>56</v>
      </c>
      <c r="B27" s="2">
        <v>1</v>
      </c>
      <c r="C27" s="2">
        <v>0</v>
      </c>
      <c r="D27" s="2">
        <v>1</v>
      </c>
      <c r="E27" s="2">
        <v>0</v>
      </c>
      <c r="F27" s="2">
        <v>0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>
      <c r="A28" s="1" t="s">
        <v>59</v>
      </c>
      <c r="B28" s="2">
        <v>2</v>
      </c>
      <c r="C28" s="2">
        <v>1</v>
      </c>
      <c r="D28" s="2">
        <v>1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0</v>
      </c>
    </row>
    <row r="29" spans="1:16">
      <c r="A29" s="1" t="s">
        <v>60</v>
      </c>
      <c r="B29" s="2">
        <v>2</v>
      </c>
      <c r="C29" s="2">
        <v>1</v>
      </c>
      <c r="D29" s="2">
        <v>1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1</v>
      </c>
      <c r="O29" s="2">
        <v>0</v>
      </c>
      <c r="P29" s="2">
        <v>1</v>
      </c>
    </row>
    <row r="30" spans="1:16">
      <c r="A30" s="1" t="s">
        <v>61</v>
      </c>
      <c r="B30" s="2">
        <v>1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P52"/>
  <sheetViews>
    <sheetView topLeftCell="A34" workbookViewId="0">
      <selection activeCell="A51" sqref="A51:A52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52718</v>
      </c>
      <c r="C2" s="5">
        <v>15005</v>
      </c>
      <c r="D2" s="5">
        <v>37713</v>
      </c>
      <c r="E2" s="5">
        <v>4495</v>
      </c>
      <c r="F2" s="5">
        <v>5526</v>
      </c>
      <c r="G2" s="5">
        <v>6550</v>
      </c>
      <c r="H2" s="5">
        <v>3816</v>
      </c>
      <c r="I2" s="5">
        <v>2559</v>
      </c>
      <c r="J2" s="5">
        <v>2639</v>
      </c>
      <c r="K2" s="5">
        <v>2347</v>
      </c>
      <c r="L2" s="5">
        <v>2485</v>
      </c>
      <c r="M2" s="5">
        <v>4039</v>
      </c>
      <c r="N2" s="5">
        <v>7011</v>
      </c>
      <c r="O2" s="5">
        <v>7790</v>
      </c>
      <c r="P2" s="5">
        <v>3461</v>
      </c>
    </row>
    <row r="3" spans="1:16">
      <c r="A3" s="1" t="s">
        <v>50</v>
      </c>
      <c r="B3" s="2">
        <v>4754</v>
      </c>
      <c r="C3" s="2">
        <v>1266</v>
      </c>
      <c r="D3" s="2">
        <v>3488</v>
      </c>
      <c r="E3" s="2">
        <v>311</v>
      </c>
      <c r="F3" s="2">
        <v>406</v>
      </c>
      <c r="G3" s="2">
        <v>647</v>
      </c>
      <c r="H3" s="2">
        <v>407</v>
      </c>
      <c r="I3" s="2">
        <v>135</v>
      </c>
      <c r="J3" s="2">
        <v>222</v>
      </c>
      <c r="K3" s="2">
        <v>152</v>
      </c>
      <c r="L3" s="2">
        <v>221</v>
      </c>
      <c r="M3" s="2">
        <v>405</v>
      </c>
      <c r="N3" s="2">
        <v>863</v>
      </c>
      <c r="O3" s="2">
        <v>679</v>
      </c>
      <c r="P3" s="2">
        <v>306</v>
      </c>
    </row>
    <row r="4" spans="1:16">
      <c r="A4" s="1" t="s">
        <v>53</v>
      </c>
      <c r="B4" s="2">
        <v>3341</v>
      </c>
      <c r="C4" s="2">
        <v>477</v>
      </c>
      <c r="D4" s="2">
        <v>2864</v>
      </c>
      <c r="E4" s="2">
        <v>266</v>
      </c>
      <c r="F4" s="2">
        <v>412</v>
      </c>
      <c r="G4" s="2">
        <v>491</v>
      </c>
      <c r="H4" s="2">
        <v>258</v>
      </c>
      <c r="I4" s="2">
        <v>161</v>
      </c>
      <c r="J4" s="2">
        <v>198</v>
      </c>
      <c r="K4" s="2">
        <v>131</v>
      </c>
      <c r="L4" s="2">
        <v>153</v>
      </c>
      <c r="M4" s="2">
        <v>210</v>
      </c>
      <c r="N4" s="2">
        <v>361</v>
      </c>
      <c r="O4" s="2">
        <v>508</v>
      </c>
      <c r="P4" s="2">
        <v>192</v>
      </c>
    </row>
    <row r="5" spans="1:16">
      <c r="A5" s="1" t="s">
        <v>43</v>
      </c>
      <c r="B5" s="2">
        <v>3140</v>
      </c>
      <c r="C5" s="2">
        <v>670</v>
      </c>
      <c r="D5" s="2">
        <v>2470</v>
      </c>
      <c r="E5" s="2">
        <v>337</v>
      </c>
      <c r="F5" s="2">
        <v>307</v>
      </c>
      <c r="G5" s="2">
        <v>382</v>
      </c>
      <c r="H5" s="2">
        <v>270</v>
      </c>
      <c r="I5" s="2">
        <v>103</v>
      </c>
      <c r="J5" s="2">
        <v>84</v>
      </c>
      <c r="K5" s="2">
        <v>141</v>
      </c>
      <c r="L5" s="2">
        <v>216</v>
      </c>
      <c r="M5" s="2">
        <v>242</v>
      </c>
      <c r="N5" s="2">
        <v>311</v>
      </c>
      <c r="O5" s="2">
        <v>530</v>
      </c>
      <c r="P5" s="2">
        <v>217</v>
      </c>
    </row>
    <row r="6" spans="1:16">
      <c r="A6" s="1" t="s">
        <v>49</v>
      </c>
      <c r="B6" s="2">
        <v>3126</v>
      </c>
      <c r="C6" s="2">
        <v>560</v>
      </c>
      <c r="D6" s="2">
        <v>2566</v>
      </c>
      <c r="E6" s="2">
        <v>129</v>
      </c>
      <c r="F6" s="2">
        <v>233</v>
      </c>
      <c r="G6" s="2">
        <v>509</v>
      </c>
      <c r="H6" s="2">
        <v>230</v>
      </c>
      <c r="I6" s="2">
        <v>117</v>
      </c>
      <c r="J6" s="2">
        <v>93</v>
      </c>
      <c r="K6" s="2">
        <v>100</v>
      </c>
      <c r="L6" s="2">
        <v>142</v>
      </c>
      <c r="M6" s="2">
        <v>307</v>
      </c>
      <c r="N6" s="2">
        <v>803</v>
      </c>
      <c r="O6" s="2">
        <v>336</v>
      </c>
      <c r="P6" s="2">
        <v>127</v>
      </c>
    </row>
    <row r="7" spans="1:16">
      <c r="A7" s="1" t="s">
        <v>51</v>
      </c>
      <c r="B7" s="2">
        <v>2792</v>
      </c>
      <c r="C7" s="2">
        <v>817</v>
      </c>
      <c r="D7" s="2">
        <v>1975</v>
      </c>
      <c r="E7" s="2">
        <v>265</v>
      </c>
      <c r="F7" s="2">
        <v>603</v>
      </c>
      <c r="G7" s="2">
        <v>300</v>
      </c>
      <c r="H7" s="2">
        <v>159</v>
      </c>
      <c r="I7" s="2">
        <v>105</v>
      </c>
      <c r="J7" s="2">
        <v>96</v>
      </c>
      <c r="K7" s="2">
        <v>79</v>
      </c>
      <c r="L7" s="2">
        <v>81</v>
      </c>
      <c r="M7" s="2">
        <v>147</v>
      </c>
      <c r="N7" s="2">
        <v>532</v>
      </c>
      <c r="O7" s="2">
        <v>283</v>
      </c>
      <c r="P7" s="2">
        <v>142</v>
      </c>
    </row>
    <row r="8" spans="1:16">
      <c r="A8" s="1" t="s">
        <v>58</v>
      </c>
      <c r="B8" s="2">
        <v>2723</v>
      </c>
      <c r="C8" s="2">
        <v>941</v>
      </c>
      <c r="D8" s="2">
        <v>1782</v>
      </c>
      <c r="E8" s="2">
        <v>192</v>
      </c>
      <c r="F8" s="2">
        <v>266</v>
      </c>
      <c r="G8" s="2">
        <v>432</v>
      </c>
      <c r="H8" s="2">
        <v>256</v>
      </c>
      <c r="I8" s="2">
        <v>131</v>
      </c>
      <c r="J8" s="2">
        <v>192</v>
      </c>
      <c r="K8" s="2">
        <v>147</v>
      </c>
      <c r="L8" s="2">
        <v>148</v>
      </c>
      <c r="M8" s="2">
        <v>217</v>
      </c>
      <c r="N8" s="2">
        <v>306</v>
      </c>
      <c r="O8" s="2">
        <v>288</v>
      </c>
      <c r="P8" s="2">
        <v>148</v>
      </c>
    </row>
    <row r="9" spans="1:16">
      <c r="A9" s="1" t="s">
        <v>29</v>
      </c>
      <c r="B9" s="2">
        <v>2369</v>
      </c>
      <c r="C9" s="2">
        <v>963</v>
      </c>
      <c r="D9" s="2">
        <v>1406</v>
      </c>
      <c r="E9" s="2">
        <v>226</v>
      </c>
      <c r="F9" s="2">
        <v>200</v>
      </c>
      <c r="G9" s="2">
        <v>247</v>
      </c>
      <c r="H9" s="2">
        <v>144</v>
      </c>
      <c r="I9" s="2">
        <v>167</v>
      </c>
      <c r="J9" s="2">
        <v>171</v>
      </c>
      <c r="K9" s="2">
        <v>169</v>
      </c>
      <c r="L9" s="2">
        <v>113</v>
      </c>
      <c r="M9" s="2">
        <v>174</v>
      </c>
      <c r="N9" s="2">
        <v>254</v>
      </c>
      <c r="O9" s="2">
        <v>324</v>
      </c>
      <c r="P9" s="2">
        <v>180</v>
      </c>
    </row>
    <row r="10" spans="1:16">
      <c r="A10" s="1" t="s">
        <v>17</v>
      </c>
      <c r="B10" s="2">
        <v>2206</v>
      </c>
      <c r="C10" s="2">
        <v>726</v>
      </c>
      <c r="D10" s="2">
        <v>1480</v>
      </c>
      <c r="E10" s="2">
        <v>21</v>
      </c>
      <c r="F10" s="2">
        <v>32</v>
      </c>
      <c r="G10" s="2">
        <v>72</v>
      </c>
      <c r="H10" s="2">
        <v>38</v>
      </c>
      <c r="I10" s="2">
        <v>19</v>
      </c>
      <c r="J10" s="2">
        <v>35</v>
      </c>
      <c r="K10" s="2">
        <v>33</v>
      </c>
      <c r="L10" s="2">
        <v>18</v>
      </c>
      <c r="M10" s="2">
        <v>38</v>
      </c>
      <c r="N10" s="2">
        <v>328</v>
      </c>
      <c r="O10" s="2">
        <v>1338</v>
      </c>
      <c r="P10" s="2">
        <v>234</v>
      </c>
    </row>
    <row r="11" spans="1:16">
      <c r="A11" s="1" t="s">
        <v>18</v>
      </c>
      <c r="B11" s="2">
        <v>2135</v>
      </c>
      <c r="C11" s="2">
        <v>551</v>
      </c>
      <c r="D11" s="2">
        <v>1584</v>
      </c>
      <c r="E11" s="2">
        <v>353</v>
      </c>
      <c r="F11" s="2">
        <v>668</v>
      </c>
      <c r="G11" s="2">
        <v>196</v>
      </c>
      <c r="H11" s="2">
        <v>79</v>
      </c>
      <c r="I11" s="2">
        <v>62</v>
      </c>
      <c r="J11" s="2">
        <v>48</v>
      </c>
      <c r="K11" s="2">
        <v>39</v>
      </c>
      <c r="L11" s="2">
        <v>53</v>
      </c>
      <c r="M11" s="2">
        <v>81</v>
      </c>
      <c r="N11" s="2">
        <v>227</v>
      </c>
      <c r="O11" s="2">
        <v>219</v>
      </c>
      <c r="P11" s="2">
        <v>110</v>
      </c>
    </row>
    <row r="12" spans="1:16">
      <c r="A12" s="1" t="s">
        <v>36</v>
      </c>
      <c r="B12" s="2">
        <v>2099</v>
      </c>
      <c r="C12" s="2">
        <v>689</v>
      </c>
      <c r="D12" s="2">
        <v>1410</v>
      </c>
      <c r="E12" s="2">
        <v>183</v>
      </c>
      <c r="F12" s="2">
        <v>143</v>
      </c>
      <c r="G12" s="2">
        <v>230</v>
      </c>
      <c r="H12" s="2">
        <v>158</v>
      </c>
      <c r="I12" s="2">
        <v>113</v>
      </c>
      <c r="J12" s="2">
        <v>127</v>
      </c>
      <c r="K12" s="2">
        <v>99</v>
      </c>
      <c r="L12" s="2">
        <v>111</v>
      </c>
      <c r="M12" s="2">
        <v>238</v>
      </c>
      <c r="N12" s="2">
        <v>259</v>
      </c>
      <c r="O12" s="2">
        <v>248</v>
      </c>
      <c r="P12" s="2">
        <v>190</v>
      </c>
    </row>
    <row r="13" spans="1:16">
      <c r="A13" s="1" t="s">
        <v>15</v>
      </c>
      <c r="B13" s="2">
        <v>1813</v>
      </c>
      <c r="C13" s="2">
        <v>759</v>
      </c>
      <c r="D13" s="2">
        <v>1054</v>
      </c>
      <c r="E13" s="2">
        <v>134</v>
      </c>
      <c r="F13" s="2">
        <v>171</v>
      </c>
      <c r="G13" s="2">
        <v>242</v>
      </c>
      <c r="H13" s="2">
        <v>164</v>
      </c>
      <c r="I13" s="2">
        <v>117</v>
      </c>
      <c r="J13" s="2">
        <v>114</v>
      </c>
      <c r="K13" s="2">
        <v>107</v>
      </c>
      <c r="L13" s="2">
        <v>110</v>
      </c>
      <c r="M13" s="2">
        <v>138</v>
      </c>
      <c r="N13" s="2">
        <v>210</v>
      </c>
      <c r="O13" s="2">
        <v>186</v>
      </c>
      <c r="P13" s="2">
        <v>120</v>
      </c>
    </row>
    <row r="14" spans="1:16">
      <c r="A14" s="1" t="s">
        <v>46</v>
      </c>
      <c r="B14" s="2">
        <v>1632</v>
      </c>
      <c r="C14" s="2">
        <v>490</v>
      </c>
      <c r="D14" s="2">
        <v>1142</v>
      </c>
      <c r="E14" s="2">
        <v>315</v>
      </c>
      <c r="F14" s="2">
        <v>163</v>
      </c>
      <c r="G14" s="2">
        <v>143</v>
      </c>
      <c r="H14" s="2">
        <v>124</v>
      </c>
      <c r="I14" s="2">
        <v>86</v>
      </c>
      <c r="J14" s="2">
        <v>89</v>
      </c>
      <c r="K14" s="2">
        <v>61</v>
      </c>
      <c r="L14" s="2">
        <v>75</v>
      </c>
      <c r="M14" s="2">
        <v>185</v>
      </c>
      <c r="N14" s="2">
        <v>181</v>
      </c>
      <c r="O14" s="2">
        <v>132</v>
      </c>
      <c r="P14" s="2">
        <v>78</v>
      </c>
    </row>
    <row r="15" spans="1:16">
      <c r="A15" s="1" t="s">
        <v>27</v>
      </c>
      <c r="B15" s="2">
        <v>1436</v>
      </c>
      <c r="C15" s="2">
        <v>592</v>
      </c>
      <c r="D15" s="2">
        <v>844</v>
      </c>
      <c r="E15" s="2">
        <v>143</v>
      </c>
      <c r="F15" s="2">
        <v>143</v>
      </c>
      <c r="G15" s="2">
        <v>308</v>
      </c>
      <c r="H15" s="2">
        <v>121</v>
      </c>
      <c r="I15" s="2">
        <v>84</v>
      </c>
      <c r="J15" s="2">
        <v>48</v>
      </c>
      <c r="K15" s="2">
        <v>75</v>
      </c>
      <c r="L15" s="2">
        <v>70</v>
      </c>
      <c r="M15" s="2">
        <v>101</v>
      </c>
      <c r="N15" s="2">
        <v>118</v>
      </c>
      <c r="O15" s="2">
        <v>124</v>
      </c>
      <c r="P15" s="2">
        <v>101</v>
      </c>
    </row>
    <row r="16" spans="1:16">
      <c r="A16" s="1" t="s">
        <v>48</v>
      </c>
      <c r="B16" s="2">
        <v>1349</v>
      </c>
      <c r="C16" s="2">
        <v>417</v>
      </c>
      <c r="D16" s="2">
        <v>932</v>
      </c>
      <c r="E16" s="2">
        <v>73</v>
      </c>
      <c r="F16" s="2">
        <v>125</v>
      </c>
      <c r="G16" s="2">
        <v>177</v>
      </c>
      <c r="H16" s="2">
        <v>157</v>
      </c>
      <c r="I16" s="2">
        <v>57</v>
      </c>
      <c r="J16" s="2">
        <v>49</v>
      </c>
      <c r="K16" s="2">
        <v>51</v>
      </c>
      <c r="L16" s="2">
        <v>53</v>
      </c>
      <c r="M16" s="2">
        <v>80</v>
      </c>
      <c r="N16" s="2">
        <v>235</v>
      </c>
      <c r="O16" s="2">
        <v>200</v>
      </c>
      <c r="P16" s="2">
        <v>92</v>
      </c>
    </row>
    <row r="17" spans="1:16">
      <c r="A17" s="1" t="s">
        <v>34</v>
      </c>
      <c r="B17" s="2">
        <v>1303</v>
      </c>
      <c r="C17" s="2">
        <v>402</v>
      </c>
      <c r="D17" s="2">
        <v>901</v>
      </c>
      <c r="E17" s="2">
        <v>113</v>
      </c>
      <c r="F17" s="2">
        <v>132</v>
      </c>
      <c r="G17" s="2">
        <v>200</v>
      </c>
      <c r="H17" s="2">
        <v>99</v>
      </c>
      <c r="I17" s="2">
        <v>84</v>
      </c>
      <c r="J17" s="2">
        <v>87</v>
      </c>
      <c r="K17" s="2">
        <v>67</v>
      </c>
      <c r="L17" s="2">
        <v>56</v>
      </c>
      <c r="M17" s="2">
        <v>74</v>
      </c>
      <c r="N17" s="2">
        <v>133</v>
      </c>
      <c r="O17" s="2">
        <v>173</v>
      </c>
      <c r="P17" s="2">
        <v>85</v>
      </c>
    </row>
    <row r="18" spans="1:16">
      <c r="A18" s="1" t="s">
        <v>60</v>
      </c>
      <c r="B18" s="2">
        <v>1264</v>
      </c>
      <c r="C18" s="2">
        <v>429</v>
      </c>
      <c r="D18" s="2">
        <v>835</v>
      </c>
      <c r="E18" s="2">
        <v>72</v>
      </c>
      <c r="F18" s="2">
        <v>107</v>
      </c>
      <c r="G18" s="2">
        <v>127</v>
      </c>
      <c r="H18" s="2">
        <v>83</v>
      </c>
      <c r="I18" s="2">
        <v>46</v>
      </c>
      <c r="J18" s="2">
        <v>49</v>
      </c>
      <c r="K18" s="2">
        <v>83</v>
      </c>
      <c r="L18" s="2">
        <v>53</v>
      </c>
      <c r="M18" s="2">
        <v>61</v>
      </c>
      <c r="N18" s="2">
        <v>110</v>
      </c>
      <c r="O18" s="2">
        <v>414</v>
      </c>
      <c r="P18" s="2">
        <v>59</v>
      </c>
    </row>
    <row r="19" spans="1:16">
      <c r="A19" s="1" t="s">
        <v>41</v>
      </c>
      <c r="B19" s="2">
        <v>1237</v>
      </c>
      <c r="C19" s="2">
        <v>464</v>
      </c>
      <c r="D19" s="2">
        <v>773</v>
      </c>
      <c r="E19" s="2">
        <v>96</v>
      </c>
      <c r="F19" s="2">
        <v>116</v>
      </c>
      <c r="G19" s="2">
        <v>179</v>
      </c>
      <c r="H19" s="2">
        <v>78</v>
      </c>
      <c r="I19" s="2">
        <v>100</v>
      </c>
      <c r="J19" s="2">
        <v>83</v>
      </c>
      <c r="K19" s="2">
        <v>70</v>
      </c>
      <c r="L19" s="2">
        <v>52</v>
      </c>
      <c r="M19" s="2">
        <v>79</v>
      </c>
      <c r="N19" s="2">
        <v>169</v>
      </c>
      <c r="O19" s="2">
        <v>149</v>
      </c>
      <c r="P19" s="2">
        <v>66</v>
      </c>
    </row>
    <row r="20" spans="1:16">
      <c r="A20" s="1" t="s">
        <v>16</v>
      </c>
      <c r="B20" s="2">
        <v>1232</v>
      </c>
      <c r="C20" s="2">
        <v>308</v>
      </c>
      <c r="D20" s="2">
        <v>924</v>
      </c>
      <c r="E20" s="2">
        <v>103</v>
      </c>
      <c r="F20" s="2">
        <v>118</v>
      </c>
      <c r="G20" s="2">
        <v>125</v>
      </c>
      <c r="H20" s="2">
        <v>63</v>
      </c>
      <c r="I20" s="2">
        <v>59</v>
      </c>
      <c r="J20" s="2">
        <v>53</v>
      </c>
      <c r="K20" s="2">
        <v>46</v>
      </c>
      <c r="L20" s="2">
        <v>71</v>
      </c>
      <c r="M20" s="2">
        <v>139</v>
      </c>
      <c r="N20" s="2">
        <v>110</v>
      </c>
      <c r="O20" s="2">
        <v>240</v>
      </c>
      <c r="P20" s="2">
        <v>105</v>
      </c>
    </row>
    <row r="21" spans="1:16">
      <c r="A21" s="1" t="s">
        <v>35</v>
      </c>
      <c r="B21" s="2">
        <v>1158</v>
      </c>
      <c r="C21" s="2">
        <v>393</v>
      </c>
      <c r="D21" s="2">
        <v>765</v>
      </c>
      <c r="E21" s="2">
        <v>107</v>
      </c>
      <c r="F21" s="2">
        <v>123</v>
      </c>
      <c r="G21" s="2">
        <v>227</v>
      </c>
      <c r="H21" s="2">
        <v>80</v>
      </c>
      <c r="I21" s="2">
        <v>73</v>
      </c>
      <c r="J21" s="2">
        <v>82</v>
      </c>
      <c r="K21" s="2">
        <v>71</v>
      </c>
      <c r="L21" s="2">
        <v>64</v>
      </c>
      <c r="M21" s="2">
        <v>81</v>
      </c>
      <c r="N21" s="2">
        <v>92</v>
      </c>
      <c r="O21" s="2">
        <v>104</v>
      </c>
      <c r="P21" s="2">
        <v>54</v>
      </c>
    </row>
    <row r="22" spans="1:16">
      <c r="A22" s="1" t="s">
        <v>26</v>
      </c>
      <c r="B22" s="2">
        <v>1056</v>
      </c>
      <c r="C22" s="2">
        <v>330</v>
      </c>
      <c r="D22" s="2">
        <v>726</v>
      </c>
      <c r="E22" s="2">
        <v>54</v>
      </c>
      <c r="F22" s="2">
        <v>182</v>
      </c>
      <c r="G22" s="2">
        <v>130</v>
      </c>
      <c r="H22" s="2">
        <v>74</v>
      </c>
      <c r="I22" s="2">
        <v>42</v>
      </c>
      <c r="J22" s="2">
        <v>27</v>
      </c>
      <c r="K22" s="2">
        <v>27</v>
      </c>
      <c r="L22" s="2">
        <v>22</v>
      </c>
      <c r="M22" s="2">
        <v>117</v>
      </c>
      <c r="N22" s="2">
        <v>154</v>
      </c>
      <c r="O22" s="2">
        <v>117</v>
      </c>
      <c r="P22" s="2">
        <v>110</v>
      </c>
    </row>
    <row r="23" spans="1:16">
      <c r="A23" s="1" t="s">
        <v>59</v>
      </c>
      <c r="B23" s="2">
        <v>936</v>
      </c>
      <c r="C23" s="2">
        <v>297</v>
      </c>
      <c r="D23" s="2">
        <v>639</v>
      </c>
      <c r="E23" s="2">
        <v>81</v>
      </c>
      <c r="F23" s="2">
        <v>71</v>
      </c>
      <c r="G23" s="2">
        <v>78</v>
      </c>
      <c r="H23" s="2">
        <v>61</v>
      </c>
      <c r="I23" s="2">
        <v>34</v>
      </c>
      <c r="J23" s="2">
        <v>57</v>
      </c>
      <c r="K23" s="2">
        <v>52</v>
      </c>
      <c r="L23" s="2">
        <v>60</v>
      </c>
      <c r="M23" s="2">
        <v>102</v>
      </c>
      <c r="N23" s="2">
        <v>102</v>
      </c>
      <c r="O23" s="2">
        <v>88</v>
      </c>
      <c r="P23" s="2">
        <v>150</v>
      </c>
    </row>
    <row r="24" spans="1:16">
      <c r="A24" s="1" t="s">
        <v>20</v>
      </c>
      <c r="B24" s="2">
        <v>916</v>
      </c>
      <c r="C24" s="2">
        <v>180</v>
      </c>
      <c r="D24" s="2">
        <v>736</v>
      </c>
      <c r="E24" s="2">
        <v>83</v>
      </c>
      <c r="F24" s="2">
        <v>64</v>
      </c>
      <c r="G24" s="2">
        <v>113</v>
      </c>
      <c r="H24" s="2">
        <v>66</v>
      </c>
      <c r="I24" s="2">
        <v>65</v>
      </c>
      <c r="J24" s="2">
        <v>43</v>
      </c>
      <c r="K24" s="2">
        <v>40</v>
      </c>
      <c r="L24" s="2">
        <v>29</v>
      </c>
      <c r="M24" s="2">
        <v>81</v>
      </c>
      <c r="N24" s="2">
        <v>170</v>
      </c>
      <c r="O24" s="2">
        <v>118</v>
      </c>
      <c r="P24" s="2">
        <v>44</v>
      </c>
    </row>
    <row r="25" spans="1:16">
      <c r="A25" s="1" t="s">
        <v>42</v>
      </c>
      <c r="B25" s="2">
        <v>872</v>
      </c>
      <c r="C25" s="2">
        <v>230</v>
      </c>
      <c r="D25" s="2">
        <v>642</v>
      </c>
      <c r="E25" s="2">
        <v>60</v>
      </c>
      <c r="F25" s="2">
        <v>58</v>
      </c>
      <c r="G25" s="2">
        <v>63</v>
      </c>
      <c r="H25" s="2">
        <v>73</v>
      </c>
      <c r="I25" s="2">
        <v>84</v>
      </c>
      <c r="J25" s="2">
        <v>86</v>
      </c>
      <c r="K25" s="2">
        <v>106</v>
      </c>
      <c r="L25" s="2">
        <v>81</v>
      </c>
      <c r="M25" s="2">
        <v>69</v>
      </c>
      <c r="N25" s="2">
        <v>74</v>
      </c>
      <c r="O25" s="2">
        <v>66</v>
      </c>
      <c r="P25" s="2">
        <v>52</v>
      </c>
    </row>
    <row r="26" spans="1:16">
      <c r="A26" s="1" t="s">
        <v>22</v>
      </c>
      <c r="B26" s="2">
        <v>859</v>
      </c>
      <c r="C26" s="2">
        <v>85</v>
      </c>
      <c r="D26" s="2">
        <v>774</v>
      </c>
      <c r="E26" s="2">
        <v>60</v>
      </c>
      <c r="F26" s="2">
        <v>93</v>
      </c>
      <c r="G26" s="2">
        <v>66</v>
      </c>
      <c r="H26" s="2">
        <v>58</v>
      </c>
      <c r="I26" s="2">
        <v>91</v>
      </c>
      <c r="J26" s="2">
        <v>61</v>
      </c>
      <c r="K26" s="2">
        <v>49</v>
      </c>
      <c r="L26" s="2">
        <v>63</v>
      </c>
      <c r="M26" s="2">
        <v>95</v>
      </c>
      <c r="N26" s="2">
        <v>85</v>
      </c>
      <c r="O26" s="2">
        <v>105</v>
      </c>
      <c r="P26" s="2">
        <v>33</v>
      </c>
    </row>
    <row r="27" spans="1:16">
      <c r="A27" s="1" t="s">
        <v>28</v>
      </c>
      <c r="B27" s="2">
        <v>821</v>
      </c>
      <c r="C27" s="2">
        <v>279</v>
      </c>
      <c r="D27" s="2">
        <v>542</v>
      </c>
      <c r="E27" s="2">
        <v>155</v>
      </c>
      <c r="F27" s="2">
        <v>60</v>
      </c>
      <c r="G27" s="2">
        <v>74</v>
      </c>
      <c r="H27" s="2">
        <v>52</v>
      </c>
      <c r="I27" s="2">
        <v>42</v>
      </c>
      <c r="J27" s="2">
        <v>43</v>
      </c>
      <c r="K27" s="2">
        <v>31</v>
      </c>
      <c r="L27" s="2">
        <v>45</v>
      </c>
      <c r="M27" s="2">
        <v>50</v>
      </c>
      <c r="N27" s="2">
        <v>120</v>
      </c>
      <c r="O27" s="2">
        <v>91</v>
      </c>
      <c r="P27" s="2">
        <v>58</v>
      </c>
    </row>
    <row r="28" spans="1:16">
      <c r="A28" s="1" t="s">
        <v>40</v>
      </c>
      <c r="B28" s="2">
        <v>705</v>
      </c>
      <c r="C28" s="2">
        <v>297</v>
      </c>
      <c r="D28" s="2">
        <v>408</v>
      </c>
      <c r="E28" s="2">
        <v>84</v>
      </c>
      <c r="F28" s="2">
        <v>89</v>
      </c>
      <c r="G28" s="2">
        <v>90</v>
      </c>
      <c r="H28" s="2">
        <v>49</v>
      </c>
      <c r="I28" s="2">
        <v>49</v>
      </c>
      <c r="J28" s="2">
        <v>47</v>
      </c>
      <c r="K28" s="2">
        <v>41</v>
      </c>
      <c r="L28" s="2">
        <v>32</v>
      </c>
      <c r="M28" s="2">
        <v>60</v>
      </c>
      <c r="N28" s="2">
        <v>48</v>
      </c>
      <c r="O28" s="2">
        <v>57</v>
      </c>
      <c r="P28" s="2">
        <v>59</v>
      </c>
    </row>
    <row r="29" spans="1:16">
      <c r="A29" s="1" t="s">
        <v>30</v>
      </c>
      <c r="B29" s="2">
        <v>668</v>
      </c>
      <c r="C29" s="2">
        <v>137</v>
      </c>
      <c r="D29" s="2">
        <v>531</v>
      </c>
      <c r="E29" s="2">
        <v>72</v>
      </c>
      <c r="F29" s="2">
        <v>70</v>
      </c>
      <c r="G29" s="2">
        <v>72</v>
      </c>
      <c r="H29" s="2">
        <v>21</v>
      </c>
      <c r="I29" s="2">
        <v>25</v>
      </c>
      <c r="J29" s="2">
        <v>19</v>
      </c>
      <c r="K29" s="2">
        <v>40</v>
      </c>
      <c r="L29" s="2">
        <v>29</v>
      </c>
      <c r="M29" s="2">
        <v>73</v>
      </c>
      <c r="N29" s="2">
        <v>71</v>
      </c>
      <c r="O29" s="2">
        <v>121</v>
      </c>
      <c r="P29" s="2">
        <v>55</v>
      </c>
    </row>
    <row r="30" spans="1:16">
      <c r="A30" s="1" t="s">
        <v>38</v>
      </c>
      <c r="B30" s="2">
        <v>648</v>
      </c>
      <c r="C30" s="2">
        <v>188</v>
      </c>
      <c r="D30" s="2">
        <v>460</v>
      </c>
      <c r="E30" s="2">
        <v>62</v>
      </c>
      <c r="F30" s="2">
        <v>68</v>
      </c>
      <c r="G30" s="2">
        <v>95</v>
      </c>
      <c r="H30" s="2">
        <v>45</v>
      </c>
      <c r="I30" s="2">
        <v>42</v>
      </c>
      <c r="J30" s="2">
        <v>45</v>
      </c>
      <c r="K30" s="2">
        <v>42</v>
      </c>
      <c r="L30" s="2">
        <v>42</v>
      </c>
      <c r="M30" s="2">
        <v>34</v>
      </c>
      <c r="N30" s="2">
        <v>55</v>
      </c>
      <c r="O30" s="2">
        <v>77</v>
      </c>
      <c r="P30" s="2">
        <v>41</v>
      </c>
    </row>
    <row r="31" spans="1:16">
      <c r="A31" s="1" t="s">
        <v>47</v>
      </c>
      <c r="B31" s="2">
        <v>565</v>
      </c>
      <c r="C31" s="2">
        <v>190</v>
      </c>
      <c r="D31" s="2">
        <v>375</v>
      </c>
      <c r="E31" s="2">
        <v>38</v>
      </c>
      <c r="F31" s="2">
        <v>51</v>
      </c>
      <c r="G31" s="2">
        <v>79</v>
      </c>
      <c r="H31" s="2">
        <v>63</v>
      </c>
      <c r="I31" s="2">
        <v>34</v>
      </c>
      <c r="J31" s="2">
        <v>30</v>
      </c>
      <c r="K31" s="2">
        <v>24</v>
      </c>
      <c r="L31" s="2">
        <v>32</v>
      </c>
      <c r="M31" s="2">
        <v>57</v>
      </c>
      <c r="N31" s="2">
        <v>78</v>
      </c>
      <c r="O31" s="2">
        <v>57</v>
      </c>
      <c r="P31" s="2">
        <v>22</v>
      </c>
    </row>
    <row r="32" spans="1:16">
      <c r="A32" s="1" t="s">
        <v>57</v>
      </c>
      <c r="B32" s="2">
        <v>513</v>
      </c>
      <c r="C32" s="2">
        <v>91</v>
      </c>
      <c r="D32" s="2">
        <v>422</v>
      </c>
      <c r="E32" s="2">
        <v>26</v>
      </c>
      <c r="F32" s="2">
        <v>35</v>
      </c>
      <c r="G32" s="2">
        <v>40</v>
      </c>
      <c r="H32" s="2">
        <v>22</v>
      </c>
      <c r="I32" s="2">
        <v>33</v>
      </c>
      <c r="J32" s="2">
        <v>60</v>
      </c>
      <c r="K32" s="2">
        <v>33</v>
      </c>
      <c r="L32" s="2">
        <v>27</v>
      </c>
      <c r="M32" s="2">
        <v>40</v>
      </c>
      <c r="N32" s="2">
        <v>101</v>
      </c>
      <c r="O32" s="2">
        <v>59</v>
      </c>
      <c r="P32" s="2">
        <v>37</v>
      </c>
    </row>
    <row r="33" spans="1:16">
      <c r="A33" s="1" t="s">
        <v>33</v>
      </c>
      <c r="B33" s="2">
        <v>422</v>
      </c>
      <c r="C33" s="2">
        <v>79</v>
      </c>
      <c r="D33" s="2">
        <v>343</v>
      </c>
      <c r="E33" s="2">
        <v>16</v>
      </c>
      <c r="F33" s="2">
        <v>47</v>
      </c>
      <c r="G33" s="2">
        <v>50</v>
      </c>
      <c r="H33" s="2">
        <v>52</v>
      </c>
      <c r="I33" s="2">
        <v>32</v>
      </c>
      <c r="J33" s="2">
        <v>29</v>
      </c>
      <c r="K33" s="2">
        <v>22</v>
      </c>
      <c r="L33" s="2">
        <v>30</v>
      </c>
      <c r="M33" s="2">
        <v>39</v>
      </c>
      <c r="N33" s="2">
        <v>43</v>
      </c>
      <c r="O33" s="2">
        <v>43</v>
      </c>
      <c r="P33" s="2">
        <v>19</v>
      </c>
    </row>
    <row r="34" spans="1:16">
      <c r="A34" s="1" t="s">
        <v>21</v>
      </c>
      <c r="B34" s="2">
        <v>380</v>
      </c>
      <c r="C34" s="2">
        <v>36</v>
      </c>
      <c r="D34" s="2">
        <v>344</v>
      </c>
      <c r="E34" s="2">
        <v>124</v>
      </c>
      <c r="F34" s="2">
        <v>13</v>
      </c>
      <c r="G34" s="2">
        <v>75</v>
      </c>
      <c r="H34" s="2">
        <v>6</v>
      </c>
      <c r="I34" s="2">
        <v>7</v>
      </c>
      <c r="J34" s="2">
        <v>7</v>
      </c>
      <c r="K34" s="2">
        <v>10</v>
      </c>
      <c r="L34" s="2">
        <v>2</v>
      </c>
      <c r="M34" s="2">
        <v>28</v>
      </c>
      <c r="N34" s="2">
        <v>60</v>
      </c>
      <c r="O34" s="2">
        <v>38</v>
      </c>
      <c r="P34" s="2">
        <v>10</v>
      </c>
    </row>
    <row r="35" spans="1:16">
      <c r="A35" s="1" t="s">
        <v>19</v>
      </c>
      <c r="B35" s="2">
        <v>355</v>
      </c>
      <c r="C35" s="2">
        <v>94</v>
      </c>
      <c r="D35" s="2">
        <v>261</v>
      </c>
      <c r="E35" s="2">
        <v>26</v>
      </c>
      <c r="F35" s="2">
        <v>26</v>
      </c>
      <c r="G35" s="2">
        <v>40</v>
      </c>
      <c r="H35" s="2">
        <v>29</v>
      </c>
      <c r="I35" s="2">
        <v>18</v>
      </c>
      <c r="J35" s="2">
        <v>23</v>
      </c>
      <c r="K35" s="2">
        <v>18</v>
      </c>
      <c r="L35" s="2">
        <v>10</v>
      </c>
      <c r="M35" s="2">
        <v>40</v>
      </c>
      <c r="N35" s="2">
        <v>30</v>
      </c>
      <c r="O35" s="2">
        <v>66</v>
      </c>
      <c r="P35" s="2">
        <v>29</v>
      </c>
    </row>
    <row r="36" spans="1:16">
      <c r="A36" s="1" t="s">
        <v>44</v>
      </c>
      <c r="B36" s="2">
        <v>267</v>
      </c>
      <c r="C36" s="2">
        <v>83</v>
      </c>
      <c r="D36" s="2">
        <v>184</v>
      </c>
      <c r="E36" s="2">
        <v>24</v>
      </c>
      <c r="F36" s="2">
        <v>18</v>
      </c>
      <c r="G36" s="2">
        <v>23</v>
      </c>
      <c r="H36" s="2">
        <v>37</v>
      </c>
      <c r="I36" s="2">
        <v>17</v>
      </c>
      <c r="J36" s="2">
        <v>20</v>
      </c>
      <c r="K36" s="2">
        <v>14</v>
      </c>
      <c r="L36" s="2">
        <v>18</v>
      </c>
      <c r="M36" s="2">
        <v>21</v>
      </c>
      <c r="N36" s="2">
        <v>23</v>
      </c>
      <c r="O36" s="2">
        <v>28</v>
      </c>
      <c r="P36" s="2">
        <v>24</v>
      </c>
    </row>
    <row r="37" spans="1:16">
      <c r="A37" s="1" t="s">
        <v>32</v>
      </c>
      <c r="B37" s="2">
        <v>236</v>
      </c>
      <c r="C37" s="2">
        <v>80</v>
      </c>
      <c r="D37" s="2">
        <v>156</v>
      </c>
      <c r="E37" s="2">
        <v>22</v>
      </c>
      <c r="F37" s="2">
        <v>25</v>
      </c>
      <c r="G37" s="2">
        <v>63</v>
      </c>
      <c r="H37" s="2">
        <v>8</v>
      </c>
      <c r="I37" s="2">
        <v>13</v>
      </c>
      <c r="J37" s="2">
        <v>6</v>
      </c>
      <c r="K37" s="2">
        <v>3</v>
      </c>
      <c r="L37" s="2">
        <v>15</v>
      </c>
      <c r="M37" s="2">
        <v>12</v>
      </c>
      <c r="N37" s="2">
        <v>28</v>
      </c>
      <c r="O37" s="2">
        <v>28</v>
      </c>
      <c r="P37" s="2">
        <v>13</v>
      </c>
    </row>
    <row r="38" spans="1:16">
      <c r="A38" s="1" t="s">
        <v>23</v>
      </c>
      <c r="B38" s="2">
        <v>224</v>
      </c>
      <c r="C38" s="2">
        <v>70</v>
      </c>
      <c r="D38" s="2">
        <v>154</v>
      </c>
      <c r="E38" s="2">
        <v>11</v>
      </c>
      <c r="F38" s="2">
        <v>22</v>
      </c>
      <c r="G38" s="2">
        <v>15</v>
      </c>
      <c r="H38" s="2">
        <v>22</v>
      </c>
      <c r="I38" s="2">
        <v>18</v>
      </c>
      <c r="J38" s="2">
        <v>34</v>
      </c>
      <c r="K38" s="2">
        <v>9</v>
      </c>
      <c r="L38" s="2">
        <v>15</v>
      </c>
      <c r="M38" s="2">
        <v>21</v>
      </c>
      <c r="N38" s="2">
        <v>39</v>
      </c>
      <c r="O38" s="2">
        <v>12</v>
      </c>
      <c r="P38" s="2">
        <v>6</v>
      </c>
    </row>
    <row r="39" spans="1:16">
      <c r="A39" s="1" t="s">
        <v>55</v>
      </c>
      <c r="B39" s="2">
        <v>200</v>
      </c>
      <c r="C39" s="2">
        <v>71</v>
      </c>
      <c r="D39" s="2">
        <v>129</v>
      </c>
      <c r="E39" s="2">
        <v>6</v>
      </c>
      <c r="F39" s="2">
        <v>10</v>
      </c>
      <c r="G39" s="2">
        <v>35</v>
      </c>
      <c r="H39" s="2">
        <v>35</v>
      </c>
      <c r="I39" s="2">
        <v>23</v>
      </c>
      <c r="J39" s="2">
        <v>8</v>
      </c>
      <c r="K39" s="2">
        <v>14</v>
      </c>
      <c r="L39" s="2">
        <v>21</v>
      </c>
      <c r="M39" s="2">
        <v>17</v>
      </c>
      <c r="N39" s="2">
        <v>13</v>
      </c>
      <c r="O39" s="2">
        <v>9</v>
      </c>
      <c r="P39" s="2">
        <v>9</v>
      </c>
    </row>
    <row r="40" spans="1:16">
      <c r="A40" s="1" t="s">
        <v>39</v>
      </c>
      <c r="B40" s="2">
        <v>164</v>
      </c>
      <c r="C40" s="2">
        <v>61</v>
      </c>
      <c r="D40" s="2">
        <v>103</v>
      </c>
      <c r="E40" s="2">
        <v>6</v>
      </c>
      <c r="F40" s="2">
        <v>2</v>
      </c>
      <c r="G40" s="2">
        <v>18</v>
      </c>
      <c r="H40" s="2">
        <v>19</v>
      </c>
      <c r="I40" s="2">
        <v>6</v>
      </c>
      <c r="J40" s="2">
        <v>11</v>
      </c>
      <c r="K40" s="2">
        <v>6</v>
      </c>
      <c r="L40" s="2">
        <v>14</v>
      </c>
      <c r="M40" s="2">
        <v>11</v>
      </c>
      <c r="N40" s="2">
        <v>30</v>
      </c>
      <c r="O40" s="2">
        <v>29</v>
      </c>
      <c r="P40" s="2">
        <v>12</v>
      </c>
    </row>
    <row r="41" spans="1:16">
      <c r="A41" s="1" t="s">
        <v>25</v>
      </c>
      <c r="B41" s="2">
        <v>157</v>
      </c>
      <c r="C41" s="2">
        <v>59</v>
      </c>
      <c r="D41" s="2">
        <v>98</v>
      </c>
      <c r="E41" s="2">
        <v>19</v>
      </c>
      <c r="F41" s="2">
        <v>20</v>
      </c>
      <c r="G41" s="2">
        <v>31</v>
      </c>
      <c r="H41" s="2">
        <v>5</v>
      </c>
      <c r="I41" s="2">
        <v>4</v>
      </c>
      <c r="J41" s="2">
        <v>15</v>
      </c>
      <c r="K41" s="2">
        <v>5</v>
      </c>
      <c r="L41" s="2">
        <v>1</v>
      </c>
      <c r="M41" s="2">
        <v>14</v>
      </c>
      <c r="N41" s="2">
        <v>12</v>
      </c>
      <c r="O41" s="2">
        <v>21</v>
      </c>
      <c r="P41" s="2">
        <v>10</v>
      </c>
    </row>
    <row r="42" spans="1:16">
      <c r="A42" s="1" t="s">
        <v>24</v>
      </c>
      <c r="B42" s="2">
        <v>151</v>
      </c>
      <c r="C42" s="2">
        <v>44</v>
      </c>
      <c r="D42" s="2">
        <v>107</v>
      </c>
      <c r="E42" s="2">
        <v>2</v>
      </c>
      <c r="F42" s="2">
        <v>8</v>
      </c>
      <c r="G42" s="2">
        <v>15</v>
      </c>
      <c r="H42" s="2">
        <v>16</v>
      </c>
      <c r="I42" s="2">
        <v>10</v>
      </c>
      <c r="J42" s="2">
        <v>15</v>
      </c>
      <c r="K42" s="2">
        <v>16</v>
      </c>
      <c r="L42" s="2">
        <v>10</v>
      </c>
      <c r="M42" s="2">
        <v>18</v>
      </c>
      <c r="N42" s="2">
        <v>12</v>
      </c>
      <c r="O42" s="2">
        <v>16</v>
      </c>
      <c r="P42" s="2">
        <v>13</v>
      </c>
    </row>
    <row r="43" spans="1:16">
      <c r="A43" s="1" t="s">
        <v>52</v>
      </c>
      <c r="B43" s="2">
        <v>115</v>
      </c>
      <c r="C43" s="2">
        <v>35</v>
      </c>
      <c r="D43" s="2">
        <v>80</v>
      </c>
      <c r="E43" s="2">
        <v>2</v>
      </c>
      <c r="F43" s="2">
        <v>4</v>
      </c>
      <c r="G43" s="2">
        <v>17</v>
      </c>
      <c r="H43" s="2">
        <v>18</v>
      </c>
      <c r="I43" s="2">
        <v>8</v>
      </c>
      <c r="J43" s="2">
        <v>3</v>
      </c>
      <c r="K43" s="2">
        <v>7</v>
      </c>
      <c r="L43" s="2">
        <v>5</v>
      </c>
      <c r="M43" s="2">
        <v>6</v>
      </c>
      <c r="N43" s="2">
        <v>7</v>
      </c>
      <c r="O43" s="2">
        <v>20</v>
      </c>
      <c r="P43" s="2">
        <v>18</v>
      </c>
    </row>
    <row r="44" spans="1:16">
      <c r="A44" s="1" t="s">
        <v>31</v>
      </c>
      <c r="B44" s="2">
        <v>92</v>
      </c>
      <c r="C44" s="2">
        <v>12</v>
      </c>
      <c r="D44" s="2">
        <v>80</v>
      </c>
      <c r="E44" s="2">
        <v>3</v>
      </c>
      <c r="F44" s="2">
        <v>1</v>
      </c>
      <c r="G44" s="2">
        <v>9</v>
      </c>
      <c r="H44" s="2">
        <v>2</v>
      </c>
      <c r="I44" s="2">
        <v>3</v>
      </c>
      <c r="J44" s="2">
        <v>14</v>
      </c>
      <c r="K44" s="2">
        <v>2</v>
      </c>
      <c r="L44" s="2">
        <v>7</v>
      </c>
      <c r="M44" s="2">
        <v>15</v>
      </c>
      <c r="N44" s="2">
        <v>14</v>
      </c>
      <c r="O44" s="2">
        <v>17</v>
      </c>
      <c r="P44" s="2">
        <v>5</v>
      </c>
    </row>
    <row r="45" spans="1:16">
      <c r="A45" s="1" t="s">
        <v>54</v>
      </c>
      <c r="B45" s="2">
        <v>79</v>
      </c>
      <c r="C45" s="2">
        <v>8</v>
      </c>
      <c r="D45" s="2">
        <v>71</v>
      </c>
      <c r="E45" s="2">
        <v>12</v>
      </c>
      <c r="F45" s="2">
        <v>5</v>
      </c>
      <c r="G45" s="2">
        <v>5</v>
      </c>
      <c r="H45" s="2">
        <v>7</v>
      </c>
      <c r="I45" s="2">
        <v>10</v>
      </c>
      <c r="J45" s="2">
        <v>2</v>
      </c>
      <c r="K45" s="2">
        <v>7</v>
      </c>
      <c r="L45" s="2">
        <v>10</v>
      </c>
      <c r="M45" s="2">
        <v>4</v>
      </c>
      <c r="N45" s="2">
        <v>10</v>
      </c>
      <c r="O45" s="2">
        <v>1</v>
      </c>
      <c r="P45" s="2">
        <v>6</v>
      </c>
    </row>
    <row r="46" spans="1:16">
      <c r="A46" s="1" t="s">
        <v>37</v>
      </c>
      <c r="B46" s="2">
        <v>74</v>
      </c>
      <c r="C46" s="2">
        <v>14</v>
      </c>
      <c r="D46" s="2">
        <v>60</v>
      </c>
      <c r="E46" s="2">
        <v>0</v>
      </c>
      <c r="F46" s="2">
        <v>3</v>
      </c>
      <c r="G46" s="2">
        <v>7</v>
      </c>
      <c r="H46" s="2">
        <v>6</v>
      </c>
      <c r="I46" s="2">
        <v>15</v>
      </c>
      <c r="J46" s="2">
        <v>0</v>
      </c>
      <c r="K46" s="2">
        <v>4</v>
      </c>
      <c r="L46" s="2">
        <v>0</v>
      </c>
      <c r="M46" s="2">
        <v>5</v>
      </c>
      <c r="N46" s="2">
        <v>10</v>
      </c>
      <c r="O46" s="2">
        <v>14</v>
      </c>
      <c r="P46" s="2">
        <v>10</v>
      </c>
    </row>
    <row r="47" spans="1:16">
      <c r="A47" s="1" t="s">
        <v>45</v>
      </c>
      <c r="B47" s="2">
        <v>70</v>
      </c>
      <c r="C47" s="2">
        <v>33</v>
      </c>
      <c r="D47" s="2">
        <v>37</v>
      </c>
      <c r="E47" s="2">
        <v>7</v>
      </c>
      <c r="F47" s="2">
        <v>8</v>
      </c>
      <c r="G47" s="2">
        <v>7</v>
      </c>
      <c r="H47" s="2">
        <v>2</v>
      </c>
      <c r="I47" s="2">
        <v>6</v>
      </c>
      <c r="J47" s="2">
        <v>9</v>
      </c>
      <c r="K47" s="2">
        <v>4</v>
      </c>
      <c r="L47" s="2">
        <v>1</v>
      </c>
      <c r="M47" s="2">
        <v>3</v>
      </c>
      <c r="N47" s="2">
        <v>11</v>
      </c>
      <c r="O47" s="2">
        <v>8</v>
      </c>
      <c r="P47" s="2">
        <v>4</v>
      </c>
    </row>
    <row r="48" spans="1:16">
      <c r="A48" s="1" t="s">
        <v>56</v>
      </c>
      <c r="B48" s="2">
        <v>46</v>
      </c>
      <c r="C48" s="2">
        <v>8</v>
      </c>
      <c r="D48" s="2">
        <v>38</v>
      </c>
      <c r="E48" s="2">
        <v>1</v>
      </c>
      <c r="F48" s="2">
        <v>5</v>
      </c>
      <c r="G48" s="2">
        <v>3</v>
      </c>
      <c r="H48" s="2">
        <v>0</v>
      </c>
      <c r="I48" s="2">
        <v>8</v>
      </c>
      <c r="J48" s="2">
        <v>5</v>
      </c>
      <c r="K48" s="2">
        <v>0</v>
      </c>
      <c r="L48" s="2">
        <v>2</v>
      </c>
      <c r="M48" s="2">
        <v>7</v>
      </c>
      <c r="N48" s="2">
        <v>6</v>
      </c>
      <c r="O48" s="2">
        <v>7</v>
      </c>
      <c r="P48" s="2">
        <v>2</v>
      </c>
    </row>
    <row r="49" spans="1:16">
      <c r="A49" s="1" t="s">
        <v>61</v>
      </c>
      <c r="B49" s="2">
        <v>9</v>
      </c>
      <c r="C49" s="2">
        <v>0</v>
      </c>
      <c r="D49" s="2">
        <v>9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1</v>
      </c>
      <c r="N49" s="2">
        <v>3</v>
      </c>
      <c r="O49" s="2">
        <v>1</v>
      </c>
      <c r="P49" s="2">
        <v>4</v>
      </c>
    </row>
    <row r="50" spans="1:16">
      <c r="A50" s="1" t="s">
        <v>63</v>
      </c>
      <c r="B50" s="2">
        <v>9</v>
      </c>
      <c r="C50" s="2">
        <v>0</v>
      </c>
      <c r="D50" s="2">
        <v>9</v>
      </c>
      <c r="E50" s="2">
        <v>0</v>
      </c>
      <c r="F50" s="2">
        <v>0</v>
      </c>
      <c r="G50" s="2">
        <v>3</v>
      </c>
      <c r="H50" s="2">
        <v>0</v>
      </c>
      <c r="I50" s="2">
        <v>1</v>
      </c>
      <c r="J50" s="2">
        <v>0</v>
      </c>
      <c r="K50" s="2">
        <v>0</v>
      </c>
      <c r="L50" s="2">
        <v>2</v>
      </c>
      <c r="M50" s="2">
        <v>2</v>
      </c>
      <c r="N50" s="2">
        <v>0</v>
      </c>
      <c r="O50" s="2">
        <v>1</v>
      </c>
      <c r="P50" s="2">
        <v>0</v>
      </c>
    </row>
    <row r="51" spans="1:16">
      <c r="A51" s="1" t="s">
        <v>138</v>
      </c>
      <c r="B51">
        <f>AVERAGE(B3:B50)</f>
        <v>1098.2916666666667</v>
      </c>
    </row>
    <row r="52" spans="1:16">
      <c r="A52" s="1" t="s">
        <v>139</v>
      </c>
      <c r="B52">
        <f>STDEVP(B3:B50)</f>
        <v>1074.2501446422473</v>
      </c>
    </row>
  </sheetData>
  <sortState ref="A2:P49">
    <sortCondition descending="1" ref="B2:B49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P46"/>
  <sheetViews>
    <sheetView topLeftCell="A30" workbookViewId="0">
      <selection activeCell="B46" sqref="A3:B46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3455</v>
      </c>
      <c r="C2" s="5">
        <v>765</v>
      </c>
      <c r="D2" s="5">
        <v>2690</v>
      </c>
      <c r="E2" s="5">
        <v>269</v>
      </c>
      <c r="F2" s="5">
        <v>492</v>
      </c>
      <c r="G2" s="5">
        <v>634</v>
      </c>
      <c r="H2" s="5">
        <v>237</v>
      </c>
      <c r="I2" s="5">
        <v>114</v>
      </c>
      <c r="J2" s="5">
        <v>97</v>
      </c>
      <c r="K2" s="5">
        <v>86</v>
      </c>
      <c r="L2" s="5">
        <v>63</v>
      </c>
      <c r="M2" s="5">
        <v>172</v>
      </c>
      <c r="N2" s="5">
        <v>327</v>
      </c>
      <c r="O2" s="5">
        <v>771</v>
      </c>
      <c r="P2" s="5">
        <v>193</v>
      </c>
    </row>
    <row r="3" spans="1:16">
      <c r="A3" s="1" t="s">
        <v>20</v>
      </c>
      <c r="B3" s="2">
        <v>667</v>
      </c>
      <c r="C3" s="2">
        <v>149</v>
      </c>
      <c r="D3" s="2">
        <v>518</v>
      </c>
      <c r="E3" s="2">
        <v>37</v>
      </c>
      <c r="F3" s="2">
        <v>54</v>
      </c>
      <c r="G3" s="2">
        <v>136</v>
      </c>
      <c r="H3" s="2">
        <v>82</v>
      </c>
      <c r="I3" s="2">
        <v>9</v>
      </c>
      <c r="J3" s="2">
        <v>19</v>
      </c>
      <c r="K3" s="2">
        <v>2</v>
      </c>
      <c r="L3" s="2">
        <v>4</v>
      </c>
      <c r="M3" s="2">
        <v>11</v>
      </c>
      <c r="N3" s="2">
        <v>36</v>
      </c>
      <c r="O3" s="2">
        <v>245</v>
      </c>
      <c r="P3" s="2">
        <v>32</v>
      </c>
    </row>
    <row r="4" spans="1:16">
      <c r="A4" s="1" t="s">
        <v>43</v>
      </c>
      <c r="B4" s="2">
        <v>417</v>
      </c>
      <c r="C4" s="2">
        <v>57</v>
      </c>
      <c r="D4" s="2">
        <v>360</v>
      </c>
      <c r="E4" s="2">
        <v>119</v>
      </c>
      <c r="F4" s="2">
        <v>74</v>
      </c>
      <c r="G4" s="2">
        <v>36</v>
      </c>
      <c r="H4" s="2">
        <v>21</v>
      </c>
      <c r="I4" s="2">
        <v>17</v>
      </c>
      <c r="J4" s="2">
        <v>3</v>
      </c>
      <c r="K4" s="2">
        <v>10</v>
      </c>
      <c r="L4" s="2">
        <v>6</v>
      </c>
      <c r="M4" s="2">
        <v>21</v>
      </c>
      <c r="N4" s="2">
        <v>21</v>
      </c>
      <c r="O4" s="2">
        <v>48</v>
      </c>
      <c r="P4" s="2">
        <v>41</v>
      </c>
    </row>
    <row r="5" spans="1:16">
      <c r="A5" s="1" t="s">
        <v>18</v>
      </c>
      <c r="B5" s="2">
        <v>367</v>
      </c>
      <c r="C5" s="2">
        <v>84</v>
      </c>
      <c r="D5" s="2">
        <v>283</v>
      </c>
      <c r="E5" s="2">
        <v>15</v>
      </c>
      <c r="F5" s="2">
        <v>44</v>
      </c>
      <c r="G5" s="2">
        <v>74</v>
      </c>
      <c r="H5" s="2">
        <v>30</v>
      </c>
      <c r="I5" s="2">
        <v>18</v>
      </c>
      <c r="J5" s="2">
        <v>14</v>
      </c>
      <c r="K5" s="2">
        <v>10</v>
      </c>
      <c r="L5" s="2">
        <v>10</v>
      </c>
      <c r="M5" s="2">
        <v>15</v>
      </c>
      <c r="N5" s="2">
        <v>48</v>
      </c>
      <c r="O5" s="2">
        <v>68</v>
      </c>
      <c r="P5" s="2">
        <v>21</v>
      </c>
    </row>
    <row r="6" spans="1:16">
      <c r="A6" s="1" t="s">
        <v>50</v>
      </c>
      <c r="B6" s="2">
        <v>220</v>
      </c>
      <c r="C6" s="2">
        <v>65</v>
      </c>
      <c r="D6" s="2">
        <v>155</v>
      </c>
      <c r="E6" s="2">
        <v>15</v>
      </c>
      <c r="F6" s="2">
        <v>14</v>
      </c>
      <c r="G6" s="2">
        <v>38</v>
      </c>
      <c r="H6" s="2">
        <v>14</v>
      </c>
      <c r="I6" s="2">
        <v>3</v>
      </c>
      <c r="J6" s="2">
        <v>10</v>
      </c>
      <c r="K6" s="2">
        <v>17</v>
      </c>
      <c r="L6" s="2">
        <v>1</v>
      </c>
      <c r="M6" s="2">
        <v>7</v>
      </c>
      <c r="N6" s="2">
        <v>48</v>
      </c>
      <c r="O6" s="2">
        <v>45</v>
      </c>
      <c r="P6" s="2">
        <v>8</v>
      </c>
    </row>
    <row r="7" spans="1:16">
      <c r="A7" s="1" t="s">
        <v>48</v>
      </c>
      <c r="B7" s="2">
        <v>200</v>
      </c>
      <c r="C7" s="2">
        <v>39</v>
      </c>
      <c r="D7" s="2">
        <v>161</v>
      </c>
      <c r="E7" s="2">
        <v>5</v>
      </c>
      <c r="F7" s="2">
        <v>30</v>
      </c>
      <c r="G7" s="2">
        <v>39</v>
      </c>
      <c r="H7" s="2">
        <v>8</v>
      </c>
      <c r="I7" s="2">
        <v>7</v>
      </c>
      <c r="J7" s="2">
        <v>9</v>
      </c>
      <c r="K7" s="2">
        <v>5</v>
      </c>
      <c r="L7" s="2">
        <v>4</v>
      </c>
      <c r="M7" s="2">
        <v>7</v>
      </c>
      <c r="N7" s="2">
        <v>18</v>
      </c>
      <c r="O7" s="2">
        <v>57</v>
      </c>
      <c r="P7" s="2">
        <v>11</v>
      </c>
    </row>
    <row r="8" spans="1:16">
      <c r="A8" s="1" t="s">
        <v>53</v>
      </c>
      <c r="B8" s="2">
        <v>190</v>
      </c>
      <c r="C8" s="2">
        <v>19</v>
      </c>
      <c r="D8" s="2">
        <v>171</v>
      </c>
      <c r="E8" s="2">
        <v>7</v>
      </c>
      <c r="F8" s="2">
        <v>45</v>
      </c>
      <c r="G8" s="2">
        <v>50</v>
      </c>
      <c r="H8" s="2">
        <v>16</v>
      </c>
      <c r="I8" s="2">
        <v>1</v>
      </c>
      <c r="J8" s="2">
        <v>3</v>
      </c>
      <c r="K8" s="2">
        <v>6</v>
      </c>
      <c r="L8" s="2">
        <v>5</v>
      </c>
      <c r="M8" s="2">
        <v>3</v>
      </c>
      <c r="N8" s="2">
        <v>16</v>
      </c>
      <c r="O8" s="2">
        <v>27</v>
      </c>
      <c r="P8" s="2">
        <v>11</v>
      </c>
    </row>
    <row r="9" spans="1:16">
      <c r="A9" s="1" t="s">
        <v>26</v>
      </c>
      <c r="B9" s="2">
        <v>145</v>
      </c>
      <c r="C9" s="2">
        <v>46</v>
      </c>
      <c r="D9" s="2">
        <v>99</v>
      </c>
      <c r="E9" s="2">
        <v>4</v>
      </c>
      <c r="F9" s="2">
        <v>7</v>
      </c>
      <c r="G9" s="2">
        <v>17</v>
      </c>
      <c r="H9" s="2">
        <v>9</v>
      </c>
      <c r="I9" s="2">
        <v>0</v>
      </c>
      <c r="J9" s="2">
        <v>1</v>
      </c>
      <c r="K9" s="2">
        <v>1</v>
      </c>
      <c r="L9" s="2">
        <v>5</v>
      </c>
      <c r="M9" s="2">
        <v>37</v>
      </c>
      <c r="N9" s="2">
        <v>10</v>
      </c>
      <c r="O9" s="2">
        <v>42</v>
      </c>
      <c r="P9" s="2">
        <v>12</v>
      </c>
    </row>
    <row r="10" spans="1:16">
      <c r="A10" s="1" t="s">
        <v>38</v>
      </c>
      <c r="B10" s="2">
        <v>137</v>
      </c>
      <c r="C10" s="2">
        <v>28</v>
      </c>
      <c r="D10" s="2">
        <v>109</v>
      </c>
      <c r="E10" s="2">
        <v>11</v>
      </c>
      <c r="F10" s="2">
        <v>10</v>
      </c>
      <c r="G10" s="2">
        <v>23</v>
      </c>
      <c r="H10" s="2">
        <v>2</v>
      </c>
      <c r="I10" s="2">
        <v>11</v>
      </c>
      <c r="J10" s="2">
        <v>0</v>
      </c>
      <c r="K10" s="2">
        <v>0</v>
      </c>
      <c r="L10" s="2">
        <v>4</v>
      </c>
      <c r="M10" s="2">
        <v>8</v>
      </c>
      <c r="N10" s="2">
        <v>5</v>
      </c>
      <c r="O10" s="2">
        <v>50</v>
      </c>
      <c r="P10" s="2">
        <v>13</v>
      </c>
    </row>
    <row r="11" spans="1:16">
      <c r="A11" s="1" t="s">
        <v>51</v>
      </c>
      <c r="B11" s="2">
        <v>97</v>
      </c>
      <c r="C11" s="2">
        <v>24</v>
      </c>
      <c r="D11" s="2">
        <v>73</v>
      </c>
      <c r="E11" s="2">
        <v>0</v>
      </c>
      <c r="F11" s="2">
        <v>18</v>
      </c>
      <c r="G11" s="2">
        <v>22</v>
      </c>
      <c r="H11" s="2">
        <v>8</v>
      </c>
      <c r="I11" s="2">
        <v>1</v>
      </c>
      <c r="J11" s="2">
        <v>5</v>
      </c>
      <c r="K11" s="2">
        <v>3</v>
      </c>
      <c r="L11" s="2">
        <v>1</v>
      </c>
      <c r="M11" s="2">
        <v>5</v>
      </c>
      <c r="N11" s="2">
        <v>20</v>
      </c>
      <c r="O11" s="2">
        <v>11</v>
      </c>
      <c r="P11" s="2">
        <v>3</v>
      </c>
    </row>
    <row r="12" spans="1:16">
      <c r="A12" s="1" t="s">
        <v>27</v>
      </c>
      <c r="B12" s="2">
        <v>84</v>
      </c>
      <c r="C12" s="2">
        <v>12</v>
      </c>
      <c r="D12" s="2">
        <v>72</v>
      </c>
      <c r="E12" s="2">
        <v>7</v>
      </c>
      <c r="F12" s="2">
        <v>30</v>
      </c>
      <c r="G12" s="2">
        <v>8</v>
      </c>
      <c r="H12" s="2">
        <v>0</v>
      </c>
      <c r="I12" s="2">
        <v>8</v>
      </c>
      <c r="J12" s="2">
        <v>7</v>
      </c>
      <c r="K12" s="2">
        <v>1</v>
      </c>
      <c r="L12" s="2">
        <v>0</v>
      </c>
      <c r="M12" s="2">
        <v>7</v>
      </c>
      <c r="N12" s="2">
        <v>8</v>
      </c>
      <c r="O12" s="2">
        <v>7</v>
      </c>
      <c r="P12" s="2">
        <v>1</v>
      </c>
    </row>
    <row r="13" spans="1:16">
      <c r="A13" s="1" t="s">
        <v>58</v>
      </c>
      <c r="B13" s="2">
        <v>77</v>
      </c>
      <c r="C13" s="2">
        <v>11</v>
      </c>
      <c r="D13" s="2">
        <v>66</v>
      </c>
      <c r="E13" s="2">
        <v>8</v>
      </c>
      <c r="F13" s="2">
        <v>41</v>
      </c>
      <c r="G13" s="2">
        <v>11</v>
      </c>
      <c r="H13" s="2">
        <v>3</v>
      </c>
      <c r="I13" s="2">
        <v>2</v>
      </c>
      <c r="J13" s="2">
        <v>1</v>
      </c>
      <c r="K13" s="2">
        <v>1</v>
      </c>
      <c r="L13" s="2">
        <v>0</v>
      </c>
      <c r="M13" s="2">
        <v>4</v>
      </c>
      <c r="N13" s="2">
        <v>2</v>
      </c>
      <c r="O13" s="2">
        <v>4</v>
      </c>
      <c r="P13" s="2">
        <v>0</v>
      </c>
    </row>
    <row r="14" spans="1:16">
      <c r="A14" s="1" t="s">
        <v>47</v>
      </c>
      <c r="B14" s="2">
        <v>76</v>
      </c>
      <c r="C14" s="2">
        <v>22</v>
      </c>
      <c r="D14" s="2">
        <v>54</v>
      </c>
      <c r="E14" s="2">
        <v>2</v>
      </c>
      <c r="F14" s="2">
        <v>13</v>
      </c>
      <c r="G14" s="2">
        <v>4</v>
      </c>
      <c r="H14" s="2">
        <v>8</v>
      </c>
      <c r="I14" s="2">
        <v>2</v>
      </c>
      <c r="J14" s="2">
        <v>3</v>
      </c>
      <c r="K14" s="2">
        <v>2</v>
      </c>
      <c r="L14" s="2">
        <v>1</v>
      </c>
      <c r="M14" s="2">
        <v>3</v>
      </c>
      <c r="N14" s="2">
        <v>10</v>
      </c>
      <c r="O14" s="2">
        <v>24</v>
      </c>
      <c r="P14" s="2">
        <v>4</v>
      </c>
    </row>
    <row r="15" spans="1:16">
      <c r="A15" s="1" t="s">
        <v>16</v>
      </c>
      <c r="B15" s="2">
        <v>75</v>
      </c>
      <c r="C15" s="2">
        <v>30</v>
      </c>
      <c r="D15" s="2">
        <v>45</v>
      </c>
      <c r="E15" s="2">
        <v>1</v>
      </c>
      <c r="F15" s="2">
        <v>10</v>
      </c>
      <c r="G15" s="2">
        <v>18</v>
      </c>
      <c r="H15" s="2">
        <v>5</v>
      </c>
      <c r="I15" s="2">
        <v>0</v>
      </c>
      <c r="J15" s="2">
        <v>4</v>
      </c>
      <c r="K15" s="2">
        <v>2</v>
      </c>
      <c r="L15" s="2">
        <v>0</v>
      </c>
      <c r="M15" s="2">
        <v>2</v>
      </c>
      <c r="N15" s="2">
        <v>12</v>
      </c>
      <c r="O15" s="2">
        <v>21</v>
      </c>
      <c r="P15" s="2">
        <v>0</v>
      </c>
    </row>
    <row r="16" spans="1:16">
      <c r="A16" s="1" t="s">
        <v>36</v>
      </c>
      <c r="B16" s="2">
        <v>72</v>
      </c>
      <c r="C16" s="2">
        <v>23</v>
      </c>
      <c r="D16" s="2">
        <v>49</v>
      </c>
      <c r="E16" s="2">
        <v>2</v>
      </c>
      <c r="F16" s="2">
        <v>8</v>
      </c>
      <c r="G16" s="2">
        <v>6</v>
      </c>
      <c r="H16" s="2">
        <v>3</v>
      </c>
      <c r="I16" s="2">
        <v>0</v>
      </c>
      <c r="J16" s="2">
        <v>3</v>
      </c>
      <c r="K16" s="2">
        <v>3</v>
      </c>
      <c r="L16" s="2">
        <v>6</v>
      </c>
      <c r="M16" s="2">
        <v>15</v>
      </c>
      <c r="N16" s="2">
        <v>11</v>
      </c>
      <c r="O16" s="2">
        <v>12</v>
      </c>
      <c r="P16" s="2">
        <v>3</v>
      </c>
    </row>
    <row r="17" spans="1:16">
      <c r="A17" s="1" t="s">
        <v>46</v>
      </c>
      <c r="B17" s="2">
        <v>65</v>
      </c>
      <c r="C17" s="2">
        <v>13</v>
      </c>
      <c r="D17" s="2">
        <v>52</v>
      </c>
      <c r="E17" s="2">
        <v>4</v>
      </c>
      <c r="F17" s="2">
        <v>12</v>
      </c>
      <c r="G17" s="2">
        <v>15</v>
      </c>
      <c r="H17" s="2">
        <v>4</v>
      </c>
      <c r="I17" s="2">
        <v>1</v>
      </c>
      <c r="J17" s="2">
        <v>1</v>
      </c>
      <c r="K17" s="2">
        <v>0</v>
      </c>
      <c r="L17" s="2">
        <v>1</v>
      </c>
      <c r="M17" s="2">
        <v>4</v>
      </c>
      <c r="N17" s="2">
        <v>10</v>
      </c>
      <c r="O17" s="2">
        <v>12</v>
      </c>
      <c r="P17" s="2">
        <v>1</v>
      </c>
    </row>
    <row r="18" spans="1:16">
      <c r="A18" s="1" t="s">
        <v>28</v>
      </c>
      <c r="B18" s="2">
        <v>61</v>
      </c>
      <c r="C18" s="2">
        <v>17</v>
      </c>
      <c r="D18" s="2">
        <v>44</v>
      </c>
      <c r="E18" s="2">
        <v>8</v>
      </c>
      <c r="F18" s="2">
        <v>7</v>
      </c>
      <c r="G18" s="2">
        <v>23</v>
      </c>
      <c r="H18" s="2">
        <v>3</v>
      </c>
      <c r="I18" s="2">
        <v>4</v>
      </c>
      <c r="J18" s="2">
        <v>1</v>
      </c>
      <c r="K18" s="2">
        <v>2</v>
      </c>
      <c r="L18" s="2">
        <v>0</v>
      </c>
      <c r="M18" s="2">
        <v>0</v>
      </c>
      <c r="N18" s="2">
        <v>9</v>
      </c>
      <c r="O18" s="2">
        <v>4</v>
      </c>
      <c r="P18" s="2">
        <v>0</v>
      </c>
    </row>
    <row r="19" spans="1:16">
      <c r="A19" s="1" t="s">
        <v>49</v>
      </c>
      <c r="B19" s="2">
        <v>55</v>
      </c>
      <c r="C19" s="2">
        <v>14</v>
      </c>
      <c r="D19" s="2">
        <v>41</v>
      </c>
      <c r="E19" s="2">
        <v>5</v>
      </c>
      <c r="F19" s="2">
        <v>2</v>
      </c>
      <c r="G19" s="2">
        <v>19</v>
      </c>
      <c r="H19" s="2">
        <v>4</v>
      </c>
      <c r="I19" s="2">
        <v>4</v>
      </c>
      <c r="J19" s="2">
        <v>0</v>
      </c>
      <c r="K19" s="2">
        <v>0</v>
      </c>
      <c r="L19" s="2">
        <v>0</v>
      </c>
      <c r="M19" s="2">
        <v>2</v>
      </c>
      <c r="N19" s="2">
        <v>1</v>
      </c>
      <c r="O19" s="2">
        <v>6</v>
      </c>
      <c r="P19" s="2">
        <v>12</v>
      </c>
    </row>
    <row r="20" spans="1:16">
      <c r="A20" s="1" t="s">
        <v>35</v>
      </c>
      <c r="B20" s="2">
        <v>53</v>
      </c>
      <c r="C20" s="2">
        <v>18</v>
      </c>
      <c r="D20" s="2">
        <v>35</v>
      </c>
      <c r="E20" s="2">
        <v>3</v>
      </c>
      <c r="F20" s="2">
        <v>8</v>
      </c>
      <c r="G20" s="2">
        <v>17</v>
      </c>
      <c r="H20" s="2">
        <v>0</v>
      </c>
      <c r="I20" s="2">
        <v>3</v>
      </c>
      <c r="J20" s="2">
        <v>1</v>
      </c>
      <c r="K20" s="2">
        <v>4</v>
      </c>
      <c r="L20" s="2">
        <v>0</v>
      </c>
      <c r="M20" s="2">
        <v>6</v>
      </c>
      <c r="N20" s="2">
        <v>5</v>
      </c>
      <c r="O20" s="2">
        <v>5</v>
      </c>
      <c r="P20" s="2">
        <v>1</v>
      </c>
    </row>
    <row r="21" spans="1:16">
      <c r="A21" s="1" t="s">
        <v>34</v>
      </c>
      <c r="B21" s="2">
        <v>46</v>
      </c>
      <c r="C21" s="2">
        <v>8</v>
      </c>
      <c r="D21" s="2">
        <v>38</v>
      </c>
      <c r="E21" s="2">
        <v>2</v>
      </c>
      <c r="F21" s="2">
        <v>3</v>
      </c>
      <c r="G21" s="2">
        <v>11</v>
      </c>
      <c r="H21" s="2">
        <v>0</v>
      </c>
      <c r="I21" s="2">
        <v>2</v>
      </c>
      <c r="J21" s="2">
        <v>1</v>
      </c>
      <c r="K21" s="2">
        <v>2</v>
      </c>
      <c r="L21" s="2">
        <v>0</v>
      </c>
      <c r="M21" s="2">
        <v>1</v>
      </c>
      <c r="N21" s="2">
        <v>3</v>
      </c>
      <c r="O21" s="2">
        <v>16</v>
      </c>
      <c r="P21" s="2">
        <v>5</v>
      </c>
    </row>
    <row r="22" spans="1:16">
      <c r="A22" s="1" t="s">
        <v>17</v>
      </c>
      <c r="B22" s="2">
        <v>45</v>
      </c>
      <c r="C22" s="2">
        <v>10</v>
      </c>
      <c r="D22" s="2">
        <v>35</v>
      </c>
      <c r="E22" s="2">
        <v>0</v>
      </c>
      <c r="F22" s="2">
        <v>6</v>
      </c>
      <c r="G22" s="2">
        <v>11</v>
      </c>
      <c r="H22" s="2">
        <v>0</v>
      </c>
      <c r="I22" s="2">
        <v>6</v>
      </c>
      <c r="J22" s="2">
        <v>2</v>
      </c>
      <c r="K22" s="2">
        <v>5</v>
      </c>
      <c r="L22" s="2">
        <v>7</v>
      </c>
      <c r="M22" s="2">
        <v>3</v>
      </c>
      <c r="N22" s="2">
        <v>1</v>
      </c>
      <c r="O22" s="2">
        <v>2</v>
      </c>
      <c r="P22" s="2">
        <v>2</v>
      </c>
    </row>
    <row r="23" spans="1:16">
      <c r="A23" s="1" t="s">
        <v>44</v>
      </c>
      <c r="B23" s="2">
        <v>36</v>
      </c>
      <c r="C23" s="2">
        <v>8</v>
      </c>
      <c r="D23" s="2">
        <v>28</v>
      </c>
      <c r="E23" s="2">
        <v>2</v>
      </c>
      <c r="F23" s="2">
        <v>5</v>
      </c>
      <c r="G23" s="2">
        <v>6</v>
      </c>
      <c r="H23" s="2">
        <v>3</v>
      </c>
      <c r="I23" s="2">
        <v>0</v>
      </c>
      <c r="J23" s="2">
        <v>0</v>
      </c>
      <c r="K23" s="2">
        <v>4</v>
      </c>
      <c r="L23" s="2">
        <v>0</v>
      </c>
      <c r="M23" s="2">
        <v>0</v>
      </c>
      <c r="N23" s="2">
        <v>5</v>
      </c>
      <c r="O23" s="2">
        <v>11</v>
      </c>
      <c r="P23" s="2">
        <v>0</v>
      </c>
    </row>
    <row r="24" spans="1:16">
      <c r="A24" s="1" t="s">
        <v>15</v>
      </c>
      <c r="B24" s="2">
        <v>34</v>
      </c>
      <c r="C24" s="2">
        <v>9</v>
      </c>
      <c r="D24" s="2">
        <v>25</v>
      </c>
      <c r="E24" s="2">
        <v>5</v>
      </c>
      <c r="F24" s="2">
        <v>8</v>
      </c>
      <c r="G24" s="2">
        <v>7</v>
      </c>
      <c r="H24" s="2">
        <v>0</v>
      </c>
      <c r="I24" s="2">
        <v>2</v>
      </c>
      <c r="J24" s="2">
        <v>0</v>
      </c>
      <c r="K24" s="2">
        <v>0</v>
      </c>
      <c r="L24" s="2">
        <v>0</v>
      </c>
      <c r="M24" s="2">
        <v>2</v>
      </c>
      <c r="N24" s="2">
        <v>2</v>
      </c>
      <c r="O24" s="2">
        <v>5</v>
      </c>
      <c r="P24" s="2">
        <v>3</v>
      </c>
    </row>
    <row r="25" spans="1:16">
      <c r="A25" s="1" t="s">
        <v>29</v>
      </c>
      <c r="B25" s="2">
        <v>25</v>
      </c>
      <c r="C25" s="2">
        <v>5</v>
      </c>
      <c r="D25" s="2">
        <v>20</v>
      </c>
      <c r="E25" s="2">
        <v>4</v>
      </c>
      <c r="F25" s="2">
        <v>1</v>
      </c>
      <c r="G25" s="2">
        <v>9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5</v>
      </c>
      <c r="O25" s="2">
        <v>4</v>
      </c>
      <c r="P25" s="2">
        <v>1</v>
      </c>
    </row>
    <row r="26" spans="1:16">
      <c r="A26" s="1" t="s">
        <v>30</v>
      </c>
      <c r="B26" s="2">
        <v>23</v>
      </c>
      <c r="C26" s="2">
        <v>5</v>
      </c>
      <c r="D26" s="2">
        <v>18</v>
      </c>
      <c r="E26" s="2">
        <v>0</v>
      </c>
      <c r="F26" s="2">
        <v>5</v>
      </c>
      <c r="G26" s="2">
        <v>5</v>
      </c>
      <c r="H26" s="2">
        <v>4</v>
      </c>
      <c r="I26" s="2">
        <v>2</v>
      </c>
      <c r="J26" s="2">
        <v>1</v>
      </c>
      <c r="K26" s="2">
        <v>1</v>
      </c>
      <c r="L26" s="2">
        <v>0</v>
      </c>
      <c r="M26" s="2">
        <v>0</v>
      </c>
      <c r="N26" s="2">
        <v>2</v>
      </c>
      <c r="O26" s="2">
        <v>2</v>
      </c>
      <c r="P26" s="2">
        <v>1</v>
      </c>
    </row>
    <row r="27" spans="1:16">
      <c r="A27" s="1" t="s">
        <v>42</v>
      </c>
      <c r="B27" s="2">
        <v>20</v>
      </c>
      <c r="C27" s="2">
        <v>4</v>
      </c>
      <c r="D27" s="2">
        <v>16</v>
      </c>
      <c r="E27" s="2">
        <v>0</v>
      </c>
      <c r="F27" s="2">
        <v>5</v>
      </c>
      <c r="G27" s="2">
        <v>3</v>
      </c>
      <c r="H27" s="2">
        <v>1</v>
      </c>
      <c r="I27" s="2">
        <v>0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  <c r="O27" s="2">
        <v>7</v>
      </c>
      <c r="P27" s="2">
        <v>3</v>
      </c>
    </row>
    <row r="28" spans="1:16">
      <c r="A28" s="1" t="s">
        <v>32</v>
      </c>
      <c r="B28" s="2">
        <v>19</v>
      </c>
      <c r="C28" s="2">
        <v>9</v>
      </c>
      <c r="D28" s="2">
        <v>10</v>
      </c>
      <c r="E28" s="2">
        <v>0</v>
      </c>
      <c r="F28" s="2">
        <v>3</v>
      </c>
      <c r="G28" s="2">
        <v>5</v>
      </c>
      <c r="H28" s="2">
        <v>0</v>
      </c>
      <c r="I28" s="2">
        <v>1</v>
      </c>
      <c r="J28" s="2">
        <v>0</v>
      </c>
      <c r="K28" s="2">
        <v>1</v>
      </c>
      <c r="L28" s="2">
        <v>1</v>
      </c>
      <c r="M28" s="2">
        <v>1</v>
      </c>
      <c r="N28" s="2">
        <v>1</v>
      </c>
      <c r="O28" s="2">
        <v>5</v>
      </c>
      <c r="P28" s="2">
        <v>1</v>
      </c>
    </row>
    <row r="29" spans="1:16">
      <c r="A29" s="1" t="s">
        <v>41</v>
      </c>
      <c r="B29" s="2">
        <v>18</v>
      </c>
      <c r="C29" s="2">
        <v>2</v>
      </c>
      <c r="D29" s="2">
        <v>16</v>
      </c>
      <c r="E29" s="2">
        <v>0</v>
      </c>
      <c r="F29" s="2">
        <v>6</v>
      </c>
      <c r="G29" s="2">
        <v>3</v>
      </c>
      <c r="H29" s="2">
        <v>3</v>
      </c>
      <c r="I29" s="2">
        <v>2</v>
      </c>
      <c r="J29" s="2">
        <v>0</v>
      </c>
      <c r="K29" s="2">
        <v>0</v>
      </c>
      <c r="L29" s="2">
        <v>0</v>
      </c>
      <c r="M29" s="2">
        <v>1</v>
      </c>
      <c r="N29" s="2">
        <v>0</v>
      </c>
      <c r="O29" s="2">
        <v>3</v>
      </c>
      <c r="P29" s="2">
        <v>0</v>
      </c>
    </row>
    <row r="30" spans="1:16">
      <c r="A30" s="1" t="s">
        <v>60</v>
      </c>
      <c r="B30" s="2">
        <v>14</v>
      </c>
      <c r="C30" s="2">
        <v>7</v>
      </c>
      <c r="D30" s="2">
        <v>7</v>
      </c>
      <c r="E30" s="2">
        <v>0</v>
      </c>
      <c r="F30" s="2">
        <v>6</v>
      </c>
      <c r="G30" s="2">
        <v>4</v>
      </c>
      <c r="H30" s="2">
        <v>1</v>
      </c>
      <c r="I30" s="2">
        <v>0</v>
      </c>
      <c r="J30" s="2">
        <v>1</v>
      </c>
      <c r="K30" s="2">
        <v>0</v>
      </c>
      <c r="L30" s="2">
        <v>0</v>
      </c>
      <c r="M30" s="2">
        <v>2</v>
      </c>
      <c r="N30" s="2">
        <v>0</v>
      </c>
      <c r="O30" s="2">
        <v>0</v>
      </c>
      <c r="P30" s="2">
        <v>0</v>
      </c>
    </row>
    <row r="31" spans="1:16">
      <c r="A31" s="1" t="s">
        <v>45</v>
      </c>
      <c r="B31" s="2">
        <v>13</v>
      </c>
      <c r="C31" s="2">
        <v>4</v>
      </c>
      <c r="D31" s="2">
        <v>9</v>
      </c>
      <c r="E31" s="2">
        <v>1</v>
      </c>
      <c r="F31" s="2">
        <v>6</v>
      </c>
      <c r="G31" s="2">
        <v>0</v>
      </c>
      <c r="H31" s="2">
        <v>1</v>
      </c>
      <c r="I31" s="2">
        <v>1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2</v>
      </c>
      <c r="P31" s="2">
        <v>1</v>
      </c>
    </row>
    <row r="32" spans="1:16">
      <c r="A32" s="1" t="s">
        <v>22</v>
      </c>
      <c r="B32" s="2">
        <v>13</v>
      </c>
      <c r="C32" s="2">
        <v>2</v>
      </c>
      <c r="D32" s="2">
        <v>11</v>
      </c>
      <c r="E32" s="2">
        <v>0</v>
      </c>
      <c r="F32" s="2">
        <v>5</v>
      </c>
      <c r="G32" s="2">
        <v>1</v>
      </c>
      <c r="H32" s="2">
        <v>0</v>
      </c>
      <c r="I32" s="2">
        <v>0</v>
      </c>
      <c r="J32" s="2">
        <v>0</v>
      </c>
      <c r="K32" s="2">
        <v>1</v>
      </c>
      <c r="L32" s="2">
        <v>1</v>
      </c>
      <c r="M32" s="2">
        <v>0</v>
      </c>
      <c r="N32" s="2">
        <v>1</v>
      </c>
      <c r="O32" s="2">
        <v>4</v>
      </c>
      <c r="P32" s="2">
        <v>0</v>
      </c>
    </row>
    <row r="33" spans="1:16">
      <c r="A33" s="1" t="s">
        <v>59</v>
      </c>
      <c r="B33" s="2">
        <v>12</v>
      </c>
      <c r="C33" s="2">
        <v>0</v>
      </c>
      <c r="D33" s="2">
        <v>12</v>
      </c>
      <c r="E33" s="2">
        <v>0</v>
      </c>
      <c r="F33" s="2">
        <v>1</v>
      </c>
      <c r="G33" s="2">
        <v>1</v>
      </c>
      <c r="H33" s="2">
        <v>0</v>
      </c>
      <c r="I33" s="2">
        <v>0</v>
      </c>
      <c r="J33" s="2">
        <v>4</v>
      </c>
      <c r="K33" s="2">
        <v>1</v>
      </c>
      <c r="L33" s="2">
        <v>0</v>
      </c>
      <c r="M33" s="2">
        <v>0</v>
      </c>
      <c r="N33" s="2">
        <v>1</v>
      </c>
      <c r="O33" s="2">
        <v>3</v>
      </c>
      <c r="P33" s="2">
        <v>1</v>
      </c>
    </row>
    <row r="34" spans="1:16">
      <c r="A34" s="1" t="s">
        <v>33</v>
      </c>
      <c r="B34" s="2">
        <v>11</v>
      </c>
      <c r="C34" s="2">
        <v>2</v>
      </c>
      <c r="D34" s="2">
        <v>9</v>
      </c>
      <c r="E34" s="2">
        <v>0</v>
      </c>
      <c r="F34" s="2">
        <v>0</v>
      </c>
      <c r="G34" s="2">
        <v>0</v>
      </c>
      <c r="H34" s="2">
        <v>3</v>
      </c>
      <c r="I34" s="2">
        <v>0</v>
      </c>
      <c r="J34" s="2">
        <v>0</v>
      </c>
      <c r="K34" s="2">
        <v>0</v>
      </c>
      <c r="L34" s="2">
        <v>4</v>
      </c>
      <c r="M34" s="2">
        <v>1</v>
      </c>
      <c r="N34" s="2">
        <v>2</v>
      </c>
      <c r="O34" s="2">
        <v>0</v>
      </c>
      <c r="P34" s="2">
        <v>1</v>
      </c>
    </row>
    <row r="35" spans="1:16">
      <c r="A35" s="1" t="s">
        <v>24</v>
      </c>
      <c r="B35" s="2">
        <v>10</v>
      </c>
      <c r="C35" s="2">
        <v>2</v>
      </c>
      <c r="D35" s="2">
        <v>8</v>
      </c>
      <c r="E35" s="2">
        <v>1</v>
      </c>
      <c r="F35" s="2">
        <v>0</v>
      </c>
      <c r="G35" s="2">
        <v>0</v>
      </c>
      <c r="H35" s="2">
        <v>0</v>
      </c>
      <c r="I35" s="2">
        <v>1</v>
      </c>
      <c r="J35" s="2">
        <v>1</v>
      </c>
      <c r="K35" s="2">
        <v>0</v>
      </c>
      <c r="L35" s="2">
        <v>0</v>
      </c>
      <c r="M35" s="2">
        <v>1</v>
      </c>
      <c r="N35" s="2">
        <v>6</v>
      </c>
      <c r="O35" s="2">
        <v>0</v>
      </c>
      <c r="P35" s="2">
        <v>0</v>
      </c>
    </row>
    <row r="36" spans="1:16">
      <c r="A36" s="1" t="s">
        <v>39</v>
      </c>
      <c r="B36" s="2">
        <v>10</v>
      </c>
      <c r="C36" s="2">
        <v>3</v>
      </c>
      <c r="D36" s="2">
        <v>7</v>
      </c>
      <c r="E36" s="2">
        <v>0</v>
      </c>
      <c r="F36" s="2">
        <v>1</v>
      </c>
      <c r="G36" s="2">
        <v>0</v>
      </c>
      <c r="H36" s="2">
        <v>1</v>
      </c>
      <c r="I36" s="2">
        <v>4</v>
      </c>
      <c r="J36" s="2">
        <v>0</v>
      </c>
      <c r="K36" s="2">
        <v>0</v>
      </c>
      <c r="L36" s="2">
        <v>0</v>
      </c>
      <c r="M36" s="2">
        <v>3</v>
      </c>
      <c r="N36" s="2">
        <v>1</v>
      </c>
      <c r="O36" s="2">
        <v>0</v>
      </c>
      <c r="P36" s="2">
        <v>0</v>
      </c>
    </row>
    <row r="37" spans="1:16">
      <c r="A37" s="1" t="s">
        <v>55</v>
      </c>
      <c r="B37" s="2">
        <v>10</v>
      </c>
      <c r="C37" s="2">
        <v>0</v>
      </c>
      <c r="D37" s="2">
        <v>10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2</v>
      </c>
      <c r="O37" s="2">
        <v>7</v>
      </c>
      <c r="P37" s="2">
        <v>0</v>
      </c>
    </row>
    <row r="38" spans="1:16">
      <c r="A38" s="1" t="s">
        <v>25</v>
      </c>
      <c r="B38" s="2">
        <v>8</v>
      </c>
      <c r="C38" s="2">
        <v>3</v>
      </c>
      <c r="D38" s="2">
        <v>5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1</v>
      </c>
      <c r="L38" s="2">
        <v>0</v>
      </c>
      <c r="M38" s="2">
        <v>0</v>
      </c>
      <c r="N38" s="2">
        <v>1</v>
      </c>
      <c r="O38" s="2">
        <v>5</v>
      </c>
      <c r="P38" s="2">
        <v>0</v>
      </c>
    </row>
    <row r="39" spans="1:16">
      <c r="A39" s="1" t="s">
        <v>40</v>
      </c>
      <c r="B39" s="2">
        <v>7</v>
      </c>
      <c r="C39" s="2">
        <v>5</v>
      </c>
      <c r="D39" s="2">
        <v>2</v>
      </c>
      <c r="E39" s="2">
        <v>0</v>
      </c>
      <c r="F39" s="2">
        <v>1</v>
      </c>
      <c r="G39" s="2">
        <v>3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  <c r="O39" s="2">
        <v>2</v>
      </c>
      <c r="P39" s="2">
        <v>0</v>
      </c>
    </row>
    <row r="40" spans="1:16">
      <c r="A40" s="1" t="s">
        <v>19</v>
      </c>
      <c r="B40" s="2">
        <v>5</v>
      </c>
      <c r="C40" s="2">
        <v>2</v>
      </c>
      <c r="D40" s="2">
        <v>3</v>
      </c>
      <c r="E40" s="2">
        <v>0</v>
      </c>
      <c r="F40" s="2">
        <v>0</v>
      </c>
      <c r="G40" s="2">
        <v>3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2</v>
      </c>
      <c r="P40" s="2">
        <v>0</v>
      </c>
    </row>
    <row r="41" spans="1:16">
      <c r="A41" s="1" t="s">
        <v>57</v>
      </c>
      <c r="B41" s="2">
        <v>5</v>
      </c>
      <c r="C41" s="2">
        <v>4</v>
      </c>
      <c r="D41" s="2">
        <v>1</v>
      </c>
      <c r="E41" s="2">
        <v>0</v>
      </c>
      <c r="F41" s="2">
        <v>0</v>
      </c>
      <c r="G41" s="2">
        <v>3</v>
      </c>
      <c r="H41" s="2">
        <v>0</v>
      </c>
      <c r="I41" s="2">
        <v>2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6">
      <c r="A42" s="1" t="s">
        <v>52</v>
      </c>
      <c r="B42" s="2">
        <v>5</v>
      </c>
      <c r="C42" s="2">
        <v>0</v>
      </c>
      <c r="D42" s="2">
        <v>5</v>
      </c>
      <c r="E42" s="2">
        <v>0</v>
      </c>
      <c r="F42" s="2">
        <v>0</v>
      </c>
      <c r="G42" s="2">
        <v>2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1</v>
      </c>
      <c r="O42" s="2">
        <v>2</v>
      </c>
      <c r="P42" s="2">
        <v>0</v>
      </c>
    </row>
    <row r="43" spans="1:16">
      <c r="A43" s="1" t="s">
        <v>23</v>
      </c>
      <c r="B43" s="2">
        <v>4</v>
      </c>
      <c r="C43" s="2">
        <v>0</v>
      </c>
      <c r="D43" s="2">
        <v>4</v>
      </c>
      <c r="E43" s="2">
        <v>0</v>
      </c>
      <c r="F43" s="2">
        <v>1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2</v>
      </c>
      <c r="O43" s="2">
        <v>0</v>
      </c>
      <c r="P43" s="2">
        <v>0</v>
      </c>
    </row>
    <row r="44" spans="1:16">
      <c r="A44" s="1" t="s">
        <v>37</v>
      </c>
      <c r="B44" s="2">
        <v>2</v>
      </c>
      <c r="C44" s="2">
        <v>0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2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</row>
    <row r="45" spans="1:16">
      <c r="A45" s="1" t="s">
        <v>61</v>
      </c>
      <c r="B45" s="2">
        <v>1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0</v>
      </c>
    </row>
    <row r="46" spans="1:16">
      <c r="A46" s="1" t="s">
        <v>63</v>
      </c>
      <c r="B46" s="2">
        <v>1</v>
      </c>
      <c r="C46" s="2">
        <v>0</v>
      </c>
      <c r="D46" s="2">
        <v>1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</row>
  </sheetData>
  <sortState ref="A2:P45">
    <sortCondition descending="1" ref="B2:B4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P45"/>
  <sheetViews>
    <sheetView topLeftCell="A31" workbookViewId="0">
      <selection activeCell="A49" sqref="A49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860</v>
      </c>
      <c r="C2" s="5">
        <v>238</v>
      </c>
      <c r="D2" s="5">
        <v>622</v>
      </c>
      <c r="E2" s="5">
        <v>74</v>
      </c>
      <c r="F2" s="5">
        <v>74</v>
      </c>
      <c r="G2" s="5">
        <v>123</v>
      </c>
      <c r="H2" s="5">
        <v>81</v>
      </c>
      <c r="I2" s="5">
        <v>34</v>
      </c>
      <c r="J2" s="5">
        <v>25</v>
      </c>
      <c r="K2" s="5">
        <v>39</v>
      </c>
      <c r="L2" s="5">
        <v>28</v>
      </c>
      <c r="M2" s="5">
        <v>54</v>
      </c>
      <c r="N2" s="5">
        <v>126</v>
      </c>
      <c r="O2" s="5">
        <v>150</v>
      </c>
      <c r="P2" s="5">
        <v>52</v>
      </c>
    </row>
    <row r="3" spans="1:16">
      <c r="A3" s="1" t="s">
        <v>50</v>
      </c>
      <c r="B3" s="2">
        <v>105</v>
      </c>
      <c r="C3" s="2">
        <v>31</v>
      </c>
      <c r="D3" s="2">
        <v>74</v>
      </c>
      <c r="E3" s="2">
        <v>10</v>
      </c>
      <c r="F3" s="2">
        <v>14</v>
      </c>
      <c r="G3" s="2">
        <v>7</v>
      </c>
      <c r="H3" s="2">
        <v>4</v>
      </c>
      <c r="I3" s="2">
        <v>3</v>
      </c>
      <c r="J3" s="2">
        <v>6</v>
      </c>
      <c r="K3" s="2">
        <v>2</v>
      </c>
      <c r="L3" s="2">
        <v>6</v>
      </c>
      <c r="M3" s="2">
        <v>7</v>
      </c>
      <c r="N3" s="2">
        <v>16</v>
      </c>
      <c r="O3" s="2">
        <v>20</v>
      </c>
      <c r="P3" s="2">
        <v>10</v>
      </c>
    </row>
    <row r="4" spans="1:16">
      <c r="A4" s="1" t="s">
        <v>53</v>
      </c>
      <c r="B4" s="2">
        <v>85</v>
      </c>
      <c r="C4" s="2">
        <v>18</v>
      </c>
      <c r="D4" s="2">
        <v>67</v>
      </c>
      <c r="E4" s="2">
        <v>20</v>
      </c>
      <c r="F4" s="2">
        <v>5</v>
      </c>
      <c r="G4" s="2">
        <v>13</v>
      </c>
      <c r="H4" s="2">
        <v>8</v>
      </c>
      <c r="I4" s="2">
        <v>1</v>
      </c>
      <c r="J4" s="2">
        <v>0</v>
      </c>
      <c r="K4" s="2">
        <v>3</v>
      </c>
      <c r="L4" s="2">
        <v>3</v>
      </c>
      <c r="M4" s="2">
        <v>1</v>
      </c>
      <c r="N4" s="2">
        <v>11</v>
      </c>
      <c r="O4" s="2">
        <v>19</v>
      </c>
      <c r="P4" s="2">
        <v>1</v>
      </c>
    </row>
    <row r="5" spans="1:16">
      <c r="A5" s="1" t="s">
        <v>51</v>
      </c>
      <c r="B5" s="2">
        <v>82</v>
      </c>
      <c r="C5" s="2">
        <v>30</v>
      </c>
      <c r="D5" s="2">
        <v>52</v>
      </c>
      <c r="E5" s="2">
        <v>8</v>
      </c>
      <c r="F5" s="2">
        <v>16</v>
      </c>
      <c r="G5" s="2">
        <v>18</v>
      </c>
      <c r="H5" s="2">
        <v>2</v>
      </c>
      <c r="I5" s="2">
        <v>2</v>
      </c>
      <c r="J5" s="2">
        <v>0</v>
      </c>
      <c r="K5" s="2">
        <v>7</v>
      </c>
      <c r="L5" s="2">
        <v>0</v>
      </c>
      <c r="M5" s="2">
        <v>5</v>
      </c>
      <c r="N5" s="2">
        <v>4</v>
      </c>
      <c r="O5" s="2">
        <v>17</v>
      </c>
      <c r="P5" s="2">
        <v>3</v>
      </c>
    </row>
    <row r="6" spans="1:16">
      <c r="A6" s="1" t="s">
        <v>22</v>
      </c>
      <c r="B6" s="2">
        <v>65</v>
      </c>
      <c r="C6" s="2">
        <v>9</v>
      </c>
      <c r="D6" s="2">
        <v>56</v>
      </c>
      <c r="E6" s="2">
        <v>2</v>
      </c>
      <c r="F6" s="2">
        <v>6</v>
      </c>
      <c r="G6" s="2">
        <v>8</v>
      </c>
      <c r="H6" s="2">
        <v>8</v>
      </c>
      <c r="I6" s="2">
        <v>9</v>
      </c>
      <c r="J6" s="2">
        <v>3</v>
      </c>
      <c r="K6" s="2">
        <v>2</v>
      </c>
      <c r="L6" s="2">
        <v>2</v>
      </c>
      <c r="M6" s="2">
        <v>5</v>
      </c>
      <c r="N6" s="2">
        <v>10</v>
      </c>
      <c r="O6" s="2">
        <v>3</v>
      </c>
      <c r="P6" s="2">
        <v>7</v>
      </c>
    </row>
    <row r="7" spans="1:16">
      <c r="A7" s="1" t="s">
        <v>30</v>
      </c>
      <c r="B7" s="2">
        <v>59</v>
      </c>
      <c r="C7" s="2">
        <v>21</v>
      </c>
      <c r="D7" s="2">
        <v>38</v>
      </c>
      <c r="E7" s="2">
        <v>5</v>
      </c>
      <c r="F7" s="2">
        <v>6</v>
      </c>
      <c r="G7" s="2">
        <v>11</v>
      </c>
      <c r="H7" s="2">
        <v>11</v>
      </c>
      <c r="I7" s="2">
        <v>0</v>
      </c>
      <c r="J7" s="2">
        <v>1</v>
      </c>
      <c r="K7" s="2">
        <v>0</v>
      </c>
      <c r="L7" s="2">
        <v>0</v>
      </c>
      <c r="M7" s="2">
        <v>10</v>
      </c>
      <c r="N7" s="2">
        <v>12</v>
      </c>
      <c r="O7" s="2">
        <v>3</v>
      </c>
      <c r="P7" s="2">
        <v>0</v>
      </c>
    </row>
    <row r="8" spans="1:16">
      <c r="A8" s="1" t="s">
        <v>16</v>
      </c>
      <c r="B8" s="2">
        <v>48</v>
      </c>
      <c r="C8" s="2">
        <v>21</v>
      </c>
      <c r="D8" s="2">
        <v>27</v>
      </c>
      <c r="E8" s="2">
        <v>1</v>
      </c>
      <c r="F8" s="2">
        <v>1</v>
      </c>
      <c r="G8" s="2">
        <v>8</v>
      </c>
      <c r="H8" s="2">
        <v>4</v>
      </c>
      <c r="I8" s="2">
        <v>4</v>
      </c>
      <c r="J8" s="2">
        <v>1</v>
      </c>
      <c r="K8" s="2">
        <v>1</v>
      </c>
      <c r="L8" s="2">
        <v>0</v>
      </c>
      <c r="M8" s="2">
        <v>1</v>
      </c>
      <c r="N8" s="2">
        <v>12</v>
      </c>
      <c r="O8" s="2">
        <v>11</v>
      </c>
      <c r="P8" s="2">
        <v>4</v>
      </c>
    </row>
    <row r="9" spans="1:16">
      <c r="A9" s="1" t="s">
        <v>43</v>
      </c>
      <c r="B9" s="2">
        <v>29</v>
      </c>
      <c r="C9" s="2">
        <v>16</v>
      </c>
      <c r="D9" s="2">
        <v>13</v>
      </c>
      <c r="E9" s="2">
        <v>2</v>
      </c>
      <c r="F9" s="2">
        <v>1</v>
      </c>
      <c r="G9" s="2">
        <v>1</v>
      </c>
      <c r="H9" s="2">
        <v>2</v>
      </c>
      <c r="I9" s="2">
        <v>1</v>
      </c>
      <c r="J9" s="2">
        <v>1</v>
      </c>
      <c r="K9" s="2">
        <v>1</v>
      </c>
      <c r="L9" s="2">
        <v>0</v>
      </c>
      <c r="M9" s="2">
        <v>1</v>
      </c>
      <c r="N9" s="2">
        <v>2</v>
      </c>
      <c r="O9" s="2">
        <v>15</v>
      </c>
      <c r="P9" s="2">
        <v>2</v>
      </c>
    </row>
    <row r="10" spans="1:16">
      <c r="A10" s="1" t="s">
        <v>20</v>
      </c>
      <c r="B10" s="2">
        <v>26</v>
      </c>
      <c r="C10" s="2">
        <v>6</v>
      </c>
      <c r="D10" s="2">
        <v>20</v>
      </c>
      <c r="E10" s="2">
        <v>1</v>
      </c>
      <c r="F10" s="2">
        <v>1</v>
      </c>
      <c r="G10" s="2">
        <v>3</v>
      </c>
      <c r="H10" s="2">
        <v>7</v>
      </c>
      <c r="I10" s="2">
        <v>0</v>
      </c>
      <c r="J10" s="2">
        <v>0</v>
      </c>
      <c r="K10" s="2">
        <v>0</v>
      </c>
      <c r="L10" s="2">
        <v>4</v>
      </c>
      <c r="M10" s="2">
        <v>3</v>
      </c>
      <c r="N10" s="2">
        <v>2</v>
      </c>
      <c r="O10" s="2">
        <v>3</v>
      </c>
      <c r="P10" s="2">
        <v>2</v>
      </c>
    </row>
    <row r="11" spans="1:16">
      <c r="A11" s="1" t="s">
        <v>34</v>
      </c>
      <c r="B11" s="2">
        <v>26</v>
      </c>
      <c r="C11" s="2">
        <v>8</v>
      </c>
      <c r="D11" s="2">
        <v>18</v>
      </c>
      <c r="E11" s="2">
        <v>2</v>
      </c>
      <c r="F11" s="2">
        <v>3</v>
      </c>
      <c r="G11" s="2">
        <v>0</v>
      </c>
      <c r="H11" s="2">
        <v>2</v>
      </c>
      <c r="I11" s="2">
        <v>2</v>
      </c>
      <c r="J11" s="2">
        <v>1</v>
      </c>
      <c r="K11" s="2">
        <v>0</v>
      </c>
      <c r="L11" s="2">
        <v>1</v>
      </c>
      <c r="M11" s="2">
        <v>3</v>
      </c>
      <c r="N11" s="2">
        <v>8</v>
      </c>
      <c r="O11" s="2">
        <v>4</v>
      </c>
      <c r="P11" s="2">
        <v>0</v>
      </c>
    </row>
    <row r="12" spans="1:16">
      <c r="A12" s="1" t="s">
        <v>41</v>
      </c>
      <c r="B12" s="2">
        <v>23</v>
      </c>
      <c r="C12" s="2">
        <v>2</v>
      </c>
      <c r="D12" s="2">
        <v>21</v>
      </c>
      <c r="E12" s="2">
        <v>0</v>
      </c>
      <c r="F12" s="2">
        <v>0</v>
      </c>
      <c r="G12" s="2">
        <v>2</v>
      </c>
      <c r="H12" s="2">
        <v>4</v>
      </c>
      <c r="I12" s="2">
        <v>0</v>
      </c>
      <c r="J12" s="2">
        <v>0</v>
      </c>
      <c r="K12" s="2">
        <v>9</v>
      </c>
      <c r="L12" s="2">
        <v>1</v>
      </c>
      <c r="M12" s="2">
        <v>0</v>
      </c>
      <c r="N12" s="2">
        <v>0</v>
      </c>
      <c r="O12" s="2">
        <v>6</v>
      </c>
      <c r="P12" s="2">
        <v>1</v>
      </c>
    </row>
    <row r="13" spans="1:16">
      <c r="A13" s="1" t="s">
        <v>32</v>
      </c>
      <c r="B13" s="2">
        <v>22</v>
      </c>
      <c r="C13" s="2">
        <v>10</v>
      </c>
      <c r="D13" s="2">
        <v>12</v>
      </c>
      <c r="E13" s="2">
        <v>0</v>
      </c>
      <c r="F13" s="2">
        <v>0</v>
      </c>
      <c r="G13" s="2">
        <v>0</v>
      </c>
      <c r="H13" s="2"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17</v>
      </c>
      <c r="O13" s="2">
        <v>4</v>
      </c>
      <c r="P13" s="2">
        <v>0</v>
      </c>
    </row>
    <row r="14" spans="1:16">
      <c r="A14" s="1" t="s">
        <v>36</v>
      </c>
      <c r="B14" s="2">
        <v>22</v>
      </c>
      <c r="C14" s="2">
        <v>9</v>
      </c>
      <c r="D14" s="2">
        <v>13</v>
      </c>
      <c r="E14" s="2">
        <v>4</v>
      </c>
      <c r="F14" s="2">
        <v>1</v>
      </c>
      <c r="G14" s="2">
        <v>3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</v>
      </c>
      <c r="O14" s="2">
        <v>3</v>
      </c>
      <c r="P14" s="2">
        <v>8</v>
      </c>
    </row>
    <row r="15" spans="1:16">
      <c r="A15" s="1" t="s">
        <v>33</v>
      </c>
      <c r="B15" s="2">
        <v>21</v>
      </c>
      <c r="C15" s="2">
        <v>0</v>
      </c>
      <c r="D15" s="2">
        <v>21</v>
      </c>
      <c r="E15" s="2">
        <v>1</v>
      </c>
      <c r="F15" s="2">
        <v>1</v>
      </c>
      <c r="G15" s="2">
        <v>2</v>
      </c>
      <c r="H15" s="2">
        <v>1</v>
      </c>
      <c r="I15" s="2">
        <v>2</v>
      </c>
      <c r="J15" s="2">
        <v>0</v>
      </c>
      <c r="K15" s="2">
        <v>0</v>
      </c>
      <c r="L15" s="2">
        <v>0</v>
      </c>
      <c r="M15" s="2">
        <v>3</v>
      </c>
      <c r="N15" s="2">
        <v>2</v>
      </c>
      <c r="O15" s="2">
        <v>7</v>
      </c>
      <c r="P15" s="2">
        <v>2</v>
      </c>
    </row>
    <row r="16" spans="1:16">
      <c r="A16" s="1" t="s">
        <v>46</v>
      </c>
      <c r="B16" s="2">
        <v>20</v>
      </c>
      <c r="C16" s="2">
        <v>5</v>
      </c>
      <c r="D16" s="2">
        <v>15</v>
      </c>
      <c r="E16" s="2">
        <v>6</v>
      </c>
      <c r="F16" s="2">
        <v>2</v>
      </c>
      <c r="G16" s="2">
        <v>3</v>
      </c>
      <c r="H16" s="2">
        <v>2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4</v>
      </c>
      <c r="O16" s="2">
        <v>1</v>
      </c>
      <c r="P16" s="2">
        <v>1</v>
      </c>
    </row>
    <row r="17" spans="1:16">
      <c r="A17" s="1" t="s">
        <v>49</v>
      </c>
      <c r="B17" s="2">
        <v>20</v>
      </c>
      <c r="C17" s="2">
        <v>8</v>
      </c>
      <c r="D17" s="2">
        <v>12</v>
      </c>
      <c r="E17" s="2">
        <v>2</v>
      </c>
      <c r="F17" s="2">
        <v>2</v>
      </c>
      <c r="G17" s="2">
        <v>2</v>
      </c>
      <c r="H17" s="2">
        <v>6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3</v>
      </c>
      <c r="O17" s="2">
        <v>2</v>
      </c>
      <c r="P17" s="2">
        <v>2</v>
      </c>
    </row>
    <row r="18" spans="1:16">
      <c r="A18" s="1" t="s">
        <v>15</v>
      </c>
      <c r="B18" s="2">
        <v>16</v>
      </c>
      <c r="C18" s="2">
        <v>3</v>
      </c>
      <c r="D18" s="2">
        <v>13</v>
      </c>
      <c r="E18" s="2">
        <v>0</v>
      </c>
      <c r="F18" s="2">
        <v>1</v>
      </c>
      <c r="G18" s="2">
        <v>2</v>
      </c>
      <c r="H18" s="2">
        <v>4</v>
      </c>
      <c r="I18" s="2">
        <v>0</v>
      </c>
      <c r="J18" s="2">
        <v>0</v>
      </c>
      <c r="K18" s="2">
        <v>0</v>
      </c>
      <c r="L18" s="2">
        <v>1</v>
      </c>
      <c r="M18" s="2">
        <v>2</v>
      </c>
      <c r="N18" s="2">
        <v>3</v>
      </c>
      <c r="O18" s="2">
        <v>1</v>
      </c>
      <c r="P18" s="2">
        <v>2</v>
      </c>
    </row>
    <row r="19" spans="1:16">
      <c r="A19" s="1" t="s">
        <v>26</v>
      </c>
      <c r="B19" s="2">
        <v>16</v>
      </c>
      <c r="C19" s="2">
        <v>5</v>
      </c>
      <c r="D19" s="2">
        <v>11</v>
      </c>
      <c r="E19" s="2">
        <v>0</v>
      </c>
      <c r="F19" s="2">
        <v>2</v>
      </c>
      <c r="G19" s="2">
        <v>4</v>
      </c>
      <c r="H19" s="2">
        <v>1</v>
      </c>
      <c r="I19" s="2">
        <v>2</v>
      </c>
      <c r="J19" s="2">
        <v>0</v>
      </c>
      <c r="K19" s="2">
        <v>0</v>
      </c>
      <c r="L19" s="2">
        <v>0</v>
      </c>
      <c r="M19" s="2">
        <v>3</v>
      </c>
      <c r="N19" s="2">
        <v>2</v>
      </c>
      <c r="O19" s="2">
        <v>1</v>
      </c>
      <c r="P19" s="2">
        <v>1</v>
      </c>
    </row>
    <row r="20" spans="1:16">
      <c r="A20" s="1" t="s">
        <v>29</v>
      </c>
      <c r="B20" s="2">
        <v>16</v>
      </c>
      <c r="C20" s="2">
        <v>2</v>
      </c>
      <c r="D20" s="2">
        <v>14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8</v>
      </c>
      <c r="L20" s="2">
        <v>6</v>
      </c>
      <c r="M20" s="2">
        <v>0</v>
      </c>
      <c r="N20" s="2">
        <v>2</v>
      </c>
      <c r="O20" s="2">
        <v>0</v>
      </c>
      <c r="P20" s="2">
        <v>0</v>
      </c>
    </row>
    <row r="21" spans="1:16">
      <c r="A21" s="1" t="s">
        <v>59</v>
      </c>
      <c r="B21" s="2">
        <v>16</v>
      </c>
      <c r="C21" s="2">
        <v>8</v>
      </c>
      <c r="D21" s="2">
        <v>8</v>
      </c>
      <c r="E21" s="2">
        <v>2</v>
      </c>
      <c r="F21" s="2">
        <v>0</v>
      </c>
      <c r="G21" s="2">
        <v>0</v>
      </c>
      <c r="H21" s="2">
        <v>0</v>
      </c>
      <c r="I21" s="2">
        <v>4</v>
      </c>
      <c r="J21" s="2">
        <v>4</v>
      </c>
      <c r="K21" s="2">
        <v>0</v>
      </c>
      <c r="L21" s="2">
        <v>0</v>
      </c>
      <c r="M21" s="2">
        <v>1</v>
      </c>
      <c r="N21" s="2">
        <v>2</v>
      </c>
      <c r="O21" s="2">
        <v>3</v>
      </c>
      <c r="P21" s="2">
        <v>0</v>
      </c>
    </row>
    <row r="22" spans="1:16">
      <c r="A22" s="1" t="s">
        <v>58</v>
      </c>
      <c r="B22" s="2">
        <v>15</v>
      </c>
      <c r="C22" s="2">
        <v>0</v>
      </c>
      <c r="D22" s="2">
        <v>15</v>
      </c>
      <c r="E22" s="2">
        <v>0</v>
      </c>
      <c r="F22" s="2">
        <v>0</v>
      </c>
      <c r="G22" s="2">
        <v>3</v>
      </c>
      <c r="H22" s="2">
        <v>4</v>
      </c>
      <c r="I22" s="2">
        <v>0</v>
      </c>
      <c r="J22" s="2">
        <v>2</v>
      </c>
      <c r="K22" s="2">
        <v>0</v>
      </c>
      <c r="L22" s="2">
        <v>0</v>
      </c>
      <c r="M22" s="2">
        <v>1</v>
      </c>
      <c r="N22" s="2">
        <v>0</v>
      </c>
      <c r="O22" s="2">
        <v>5</v>
      </c>
      <c r="P22" s="2">
        <v>0</v>
      </c>
    </row>
    <row r="23" spans="1:16">
      <c r="A23" s="1" t="s">
        <v>18</v>
      </c>
      <c r="B23" s="2">
        <v>14</v>
      </c>
      <c r="C23" s="2">
        <v>0</v>
      </c>
      <c r="D23" s="2">
        <v>14</v>
      </c>
      <c r="E23" s="2">
        <v>0</v>
      </c>
      <c r="F23" s="2">
        <v>2</v>
      </c>
      <c r="G23" s="2">
        <v>5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4</v>
      </c>
      <c r="P23" s="2">
        <v>0</v>
      </c>
    </row>
    <row r="24" spans="1:16">
      <c r="A24" s="1" t="s">
        <v>27</v>
      </c>
      <c r="B24" s="2">
        <v>14</v>
      </c>
      <c r="C24" s="2">
        <v>3</v>
      </c>
      <c r="D24" s="2">
        <v>11</v>
      </c>
      <c r="E24" s="2">
        <v>0</v>
      </c>
      <c r="F24" s="2">
        <v>3</v>
      </c>
      <c r="G24" s="2">
        <v>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1</v>
      </c>
      <c r="P24" s="2">
        <v>2</v>
      </c>
    </row>
    <row r="25" spans="1:16">
      <c r="A25" s="1" t="s">
        <v>48</v>
      </c>
      <c r="B25" s="2">
        <v>14</v>
      </c>
      <c r="C25" s="2">
        <v>3</v>
      </c>
      <c r="D25" s="2">
        <v>11</v>
      </c>
      <c r="E25" s="2">
        <v>2</v>
      </c>
      <c r="F25" s="2">
        <v>3</v>
      </c>
      <c r="G25" s="2">
        <v>1</v>
      </c>
      <c r="H25" s="2">
        <v>2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1</v>
      </c>
      <c r="O25" s="2">
        <v>2</v>
      </c>
      <c r="P25" s="2">
        <v>2</v>
      </c>
    </row>
    <row r="26" spans="1:16">
      <c r="A26" s="1" t="s">
        <v>39</v>
      </c>
      <c r="B26" s="2">
        <v>13</v>
      </c>
      <c r="C26" s="2">
        <v>2</v>
      </c>
      <c r="D26" s="2">
        <v>11</v>
      </c>
      <c r="E26" s="2">
        <v>0</v>
      </c>
      <c r="F26" s="2">
        <v>2</v>
      </c>
      <c r="G26" s="2">
        <v>0</v>
      </c>
      <c r="H26" s="2">
        <v>1</v>
      </c>
      <c r="I26" s="2">
        <v>2</v>
      </c>
      <c r="J26" s="2">
        <v>4</v>
      </c>
      <c r="K26" s="2">
        <v>2</v>
      </c>
      <c r="L26" s="2">
        <v>0</v>
      </c>
      <c r="M26" s="2">
        <v>0</v>
      </c>
      <c r="N26" s="2">
        <v>2</v>
      </c>
      <c r="O26" s="2">
        <v>0</v>
      </c>
      <c r="P26" s="2">
        <v>0</v>
      </c>
    </row>
    <row r="27" spans="1:16">
      <c r="A27" s="1" t="s">
        <v>25</v>
      </c>
      <c r="B27" s="2">
        <v>11</v>
      </c>
      <c r="C27" s="2">
        <v>0</v>
      </c>
      <c r="D27" s="2">
        <v>11</v>
      </c>
      <c r="E27" s="2">
        <v>0</v>
      </c>
      <c r="F27" s="2">
        <v>0</v>
      </c>
      <c r="G27" s="2">
        <v>11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>
      <c r="A28" s="1" t="s">
        <v>35</v>
      </c>
      <c r="B28" s="2">
        <v>9</v>
      </c>
      <c r="C28" s="2">
        <v>2</v>
      </c>
      <c r="D28" s="2">
        <v>7</v>
      </c>
      <c r="E28" s="2">
        <v>0</v>
      </c>
      <c r="F28" s="2">
        <v>1</v>
      </c>
      <c r="G28" s="2">
        <v>1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2</v>
      </c>
      <c r="N28" s="2">
        <v>1</v>
      </c>
      <c r="O28" s="2">
        <v>4</v>
      </c>
      <c r="P28" s="2">
        <v>0</v>
      </c>
    </row>
    <row r="29" spans="1:16">
      <c r="A29" s="1" t="s">
        <v>40</v>
      </c>
      <c r="B29" s="2">
        <v>9</v>
      </c>
      <c r="C29" s="2">
        <v>4</v>
      </c>
      <c r="D29" s="2">
        <v>5</v>
      </c>
      <c r="E29" s="2">
        <v>3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2">
        <v>1</v>
      </c>
      <c r="L29" s="2">
        <v>0</v>
      </c>
      <c r="M29" s="2">
        <v>0</v>
      </c>
      <c r="N29" s="2">
        <v>2</v>
      </c>
      <c r="O29" s="2">
        <v>2</v>
      </c>
      <c r="P29" s="2">
        <v>0</v>
      </c>
    </row>
    <row r="30" spans="1:16">
      <c r="A30" s="1" t="s">
        <v>23</v>
      </c>
      <c r="B30" s="2">
        <v>6</v>
      </c>
      <c r="C30" s="2">
        <v>1</v>
      </c>
      <c r="D30" s="2">
        <v>5</v>
      </c>
      <c r="E30" s="2">
        <v>0</v>
      </c>
      <c r="F30" s="2">
        <v>0</v>
      </c>
      <c r="G30" s="2">
        <v>3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</v>
      </c>
      <c r="P30" s="2">
        <v>0</v>
      </c>
    </row>
    <row r="31" spans="1:16">
      <c r="A31" s="1" t="s">
        <v>44</v>
      </c>
      <c r="B31" s="2">
        <v>5</v>
      </c>
      <c r="C31" s="2">
        <v>0</v>
      </c>
      <c r="D31" s="2">
        <v>5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3</v>
      </c>
      <c r="O31" s="2">
        <v>0</v>
      </c>
      <c r="P31" s="2">
        <v>1</v>
      </c>
    </row>
    <row r="32" spans="1:16">
      <c r="A32" s="1" t="s">
        <v>28</v>
      </c>
      <c r="B32" s="2">
        <v>5</v>
      </c>
      <c r="C32" s="2">
        <v>5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0</v>
      </c>
      <c r="J32" s="2">
        <v>0</v>
      </c>
      <c r="K32" s="2">
        <v>0</v>
      </c>
      <c r="L32" s="2">
        <v>3</v>
      </c>
      <c r="M32" s="2">
        <v>0</v>
      </c>
      <c r="N32" s="2">
        <v>0</v>
      </c>
      <c r="O32" s="2">
        <v>1</v>
      </c>
      <c r="P32" s="2">
        <v>0</v>
      </c>
    </row>
    <row r="33" spans="1:16">
      <c r="A33" s="1" t="s">
        <v>37</v>
      </c>
      <c r="B33" s="2">
        <v>5</v>
      </c>
      <c r="C33" s="2">
        <v>0</v>
      </c>
      <c r="D33" s="2">
        <v>5</v>
      </c>
      <c r="E33" s="2">
        <v>1</v>
      </c>
      <c r="F33" s="2">
        <v>1</v>
      </c>
      <c r="G33" s="2">
        <v>2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</row>
    <row r="34" spans="1:16">
      <c r="A34" s="1" t="s">
        <v>17</v>
      </c>
      <c r="B34" s="2">
        <v>4</v>
      </c>
      <c r="C34" s="2">
        <v>1</v>
      </c>
      <c r="D34" s="2">
        <v>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</v>
      </c>
      <c r="O34" s="2">
        <v>3</v>
      </c>
      <c r="P34" s="2">
        <v>0</v>
      </c>
    </row>
    <row r="35" spans="1:16">
      <c r="A35" s="1" t="s">
        <v>60</v>
      </c>
      <c r="B35" s="2">
        <v>4</v>
      </c>
      <c r="C35" s="2">
        <v>2</v>
      </c>
      <c r="D35" s="2">
        <v>2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</v>
      </c>
      <c r="L35" s="2">
        <v>0</v>
      </c>
      <c r="M35" s="2">
        <v>1</v>
      </c>
      <c r="N35" s="2">
        <v>2</v>
      </c>
      <c r="O35" s="2">
        <v>0</v>
      </c>
      <c r="P35" s="2">
        <v>0</v>
      </c>
    </row>
    <row r="36" spans="1:16">
      <c r="A36" s="1" t="s">
        <v>38</v>
      </c>
      <c r="B36" s="2">
        <v>3</v>
      </c>
      <c r="C36" s="2">
        <v>2</v>
      </c>
      <c r="D36" s="2">
        <v>1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2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</row>
    <row r="37" spans="1:16">
      <c r="A37" s="1" t="s">
        <v>47</v>
      </c>
      <c r="B37" s="2">
        <v>3</v>
      </c>
      <c r="C37" s="2">
        <v>0</v>
      </c>
      <c r="D37" s="2">
        <v>3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</v>
      </c>
      <c r="P37" s="2">
        <v>0</v>
      </c>
    </row>
    <row r="38" spans="1:16">
      <c r="A38" s="1" t="s">
        <v>54</v>
      </c>
      <c r="B38" s="2">
        <v>3</v>
      </c>
      <c r="C38" s="2">
        <v>0</v>
      </c>
      <c r="D38" s="2">
        <v>3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0</v>
      </c>
      <c r="K38" s="2">
        <v>0</v>
      </c>
      <c r="L38" s="2">
        <v>1</v>
      </c>
      <c r="M38" s="2">
        <v>0</v>
      </c>
      <c r="N38" s="2">
        <v>0</v>
      </c>
      <c r="O38" s="2">
        <v>0</v>
      </c>
      <c r="P38" s="2">
        <v>1</v>
      </c>
    </row>
    <row r="39" spans="1:16">
      <c r="A39" s="1" t="s">
        <v>21</v>
      </c>
      <c r="B39" s="2">
        <v>2</v>
      </c>
      <c r="C39" s="2">
        <v>0</v>
      </c>
      <c r="D39" s="2">
        <v>2</v>
      </c>
      <c r="E39" s="2">
        <v>0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6">
      <c r="A40" s="1" t="s">
        <v>19</v>
      </c>
      <c r="B40" s="2">
        <v>1</v>
      </c>
      <c r="C40" s="2">
        <v>0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>
      <c r="A41" s="1" t="s">
        <v>42</v>
      </c>
      <c r="B41" s="2">
        <v>1</v>
      </c>
      <c r="C41" s="2">
        <v>0</v>
      </c>
      <c r="D41" s="2">
        <v>1</v>
      </c>
      <c r="E41" s="2">
        <v>0</v>
      </c>
      <c r="F41" s="2">
        <v>0</v>
      </c>
      <c r="G41" s="2">
        <v>1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6">
      <c r="A42" s="1" t="s">
        <v>57</v>
      </c>
      <c r="B42" s="2">
        <v>1</v>
      </c>
      <c r="C42" s="2">
        <v>1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6">
      <c r="A43" s="1" t="s">
        <v>52</v>
      </c>
      <c r="B43" s="2">
        <v>1</v>
      </c>
      <c r="C43" s="2">
        <v>0</v>
      </c>
      <c r="D43" s="2">
        <v>1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>
      <c r="A44" s="1" t="s">
        <v>138</v>
      </c>
      <c r="B44">
        <f>AVERAGE(B3:B43)</f>
        <v>20.975609756097562</v>
      </c>
    </row>
    <row r="45" spans="1:16">
      <c r="A45" s="1" t="s">
        <v>139</v>
      </c>
      <c r="B45">
        <f>STDEVP(B3:B43)</f>
        <v>24.366598294244429</v>
      </c>
    </row>
  </sheetData>
  <sortState ref="A2:P42">
    <sortCondition descending="1" ref="B2:B42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P51"/>
  <sheetViews>
    <sheetView topLeftCell="A33" workbookViewId="0">
      <selection activeCell="B55" sqref="B55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13875</v>
      </c>
      <c r="C2" s="5">
        <v>3229</v>
      </c>
      <c r="D2" s="5">
        <v>10646</v>
      </c>
      <c r="E2" s="5">
        <v>815</v>
      </c>
      <c r="F2" s="5">
        <v>1061</v>
      </c>
      <c r="G2" s="5">
        <v>1292</v>
      </c>
      <c r="H2" s="5">
        <v>725</v>
      </c>
      <c r="I2" s="5">
        <v>726</v>
      </c>
      <c r="J2" s="5">
        <v>816</v>
      </c>
      <c r="K2" s="5">
        <v>633</v>
      </c>
      <c r="L2" s="5">
        <v>700</v>
      </c>
      <c r="M2" s="5">
        <v>1315</v>
      </c>
      <c r="N2" s="5">
        <v>2154</v>
      </c>
      <c r="O2" s="5">
        <v>2497</v>
      </c>
      <c r="P2" s="5">
        <v>1141</v>
      </c>
    </row>
    <row r="3" spans="1:16">
      <c r="A3" s="1" t="s">
        <v>51</v>
      </c>
      <c r="B3" s="2">
        <v>1809</v>
      </c>
      <c r="C3" s="2">
        <v>286</v>
      </c>
      <c r="D3" s="2">
        <v>1523</v>
      </c>
      <c r="E3" s="2">
        <v>92</v>
      </c>
      <c r="F3" s="2">
        <v>114</v>
      </c>
      <c r="G3" s="2">
        <v>120</v>
      </c>
      <c r="H3" s="2">
        <v>101</v>
      </c>
      <c r="I3" s="2">
        <v>160</v>
      </c>
      <c r="J3" s="2">
        <v>134</v>
      </c>
      <c r="K3" s="2">
        <v>89</v>
      </c>
      <c r="L3" s="2">
        <v>132</v>
      </c>
      <c r="M3" s="2">
        <v>175</v>
      </c>
      <c r="N3" s="2">
        <v>250</v>
      </c>
      <c r="O3" s="2">
        <v>261</v>
      </c>
      <c r="P3" s="2">
        <v>181</v>
      </c>
    </row>
    <row r="4" spans="1:16">
      <c r="A4" s="1" t="s">
        <v>26</v>
      </c>
      <c r="B4" s="2">
        <v>1418</v>
      </c>
      <c r="C4" s="2">
        <v>251</v>
      </c>
      <c r="D4" s="2">
        <v>1167</v>
      </c>
      <c r="E4" s="2">
        <v>81</v>
      </c>
      <c r="F4" s="2">
        <v>102</v>
      </c>
      <c r="G4" s="2">
        <v>149</v>
      </c>
      <c r="H4" s="2">
        <v>74</v>
      </c>
      <c r="I4" s="2">
        <v>56</v>
      </c>
      <c r="J4" s="2">
        <v>64</v>
      </c>
      <c r="K4" s="2">
        <v>58</v>
      </c>
      <c r="L4" s="2">
        <v>58</v>
      </c>
      <c r="M4" s="2">
        <v>198</v>
      </c>
      <c r="N4" s="2">
        <v>183</v>
      </c>
      <c r="O4" s="2">
        <v>264</v>
      </c>
      <c r="P4" s="2">
        <v>131</v>
      </c>
    </row>
    <row r="5" spans="1:16">
      <c r="A5" s="1" t="s">
        <v>50</v>
      </c>
      <c r="B5" s="2">
        <v>1143</v>
      </c>
      <c r="C5" s="2">
        <v>310</v>
      </c>
      <c r="D5" s="2">
        <v>833</v>
      </c>
      <c r="E5" s="2">
        <v>119</v>
      </c>
      <c r="F5" s="2">
        <v>107</v>
      </c>
      <c r="G5" s="2">
        <v>129</v>
      </c>
      <c r="H5" s="2">
        <v>66</v>
      </c>
      <c r="I5" s="2">
        <v>58</v>
      </c>
      <c r="J5" s="2">
        <v>73</v>
      </c>
      <c r="K5" s="2">
        <v>57</v>
      </c>
      <c r="L5" s="2">
        <v>56</v>
      </c>
      <c r="M5" s="2">
        <v>123</v>
      </c>
      <c r="N5" s="2">
        <v>134</v>
      </c>
      <c r="O5" s="2">
        <v>136</v>
      </c>
      <c r="P5" s="2">
        <v>85</v>
      </c>
    </row>
    <row r="6" spans="1:16">
      <c r="A6" s="1" t="s">
        <v>43</v>
      </c>
      <c r="B6" s="2">
        <v>864</v>
      </c>
      <c r="C6" s="2">
        <v>123</v>
      </c>
      <c r="D6" s="2">
        <v>741</v>
      </c>
      <c r="E6" s="2">
        <v>28</v>
      </c>
      <c r="F6" s="2">
        <v>60</v>
      </c>
      <c r="G6" s="2">
        <v>66</v>
      </c>
      <c r="H6" s="2">
        <v>25</v>
      </c>
      <c r="I6" s="2">
        <v>30</v>
      </c>
      <c r="J6" s="2">
        <v>35</v>
      </c>
      <c r="K6" s="2">
        <v>14</v>
      </c>
      <c r="L6" s="2">
        <v>47</v>
      </c>
      <c r="M6" s="2">
        <v>98</v>
      </c>
      <c r="N6" s="2">
        <v>135</v>
      </c>
      <c r="O6" s="2">
        <v>210</v>
      </c>
      <c r="P6" s="2">
        <v>116</v>
      </c>
    </row>
    <row r="7" spans="1:16">
      <c r="A7" s="1" t="s">
        <v>22</v>
      </c>
      <c r="B7" s="2">
        <v>669</v>
      </c>
      <c r="C7" s="2">
        <v>79</v>
      </c>
      <c r="D7" s="2">
        <v>590</v>
      </c>
      <c r="E7" s="2">
        <v>50</v>
      </c>
      <c r="F7" s="2">
        <v>112</v>
      </c>
      <c r="G7" s="2">
        <v>33</v>
      </c>
      <c r="H7" s="2">
        <v>58</v>
      </c>
      <c r="I7" s="2">
        <v>41</v>
      </c>
      <c r="J7" s="2">
        <v>33</v>
      </c>
      <c r="K7" s="2">
        <v>20</v>
      </c>
      <c r="L7" s="2">
        <v>40</v>
      </c>
      <c r="M7" s="2">
        <v>46</v>
      </c>
      <c r="N7" s="2">
        <v>91</v>
      </c>
      <c r="O7" s="2">
        <v>94</v>
      </c>
      <c r="P7" s="2">
        <v>51</v>
      </c>
    </row>
    <row r="8" spans="1:16">
      <c r="A8" s="1" t="s">
        <v>58</v>
      </c>
      <c r="B8" s="2">
        <v>625</v>
      </c>
      <c r="C8" s="2">
        <v>246</v>
      </c>
      <c r="D8" s="2">
        <v>379</v>
      </c>
      <c r="E8" s="2">
        <v>28</v>
      </c>
      <c r="F8" s="2">
        <v>37</v>
      </c>
      <c r="G8" s="2">
        <v>59</v>
      </c>
      <c r="H8" s="2">
        <v>21</v>
      </c>
      <c r="I8" s="2">
        <v>15</v>
      </c>
      <c r="J8" s="2">
        <v>41</v>
      </c>
      <c r="K8" s="2">
        <v>34</v>
      </c>
      <c r="L8" s="2">
        <v>20</v>
      </c>
      <c r="M8" s="2">
        <v>19</v>
      </c>
      <c r="N8" s="2">
        <v>140</v>
      </c>
      <c r="O8" s="2">
        <v>174</v>
      </c>
      <c r="P8" s="2">
        <v>37</v>
      </c>
    </row>
    <row r="9" spans="1:16">
      <c r="A9" s="1" t="s">
        <v>53</v>
      </c>
      <c r="B9" s="2">
        <v>567</v>
      </c>
      <c r="C9" s="2">
        <v>100</v>
      </c>
      <c r="D9" s="2">
        <v>467</v>
      </c>
      <c r="E9" s="2">
        <v>44</v>
      </c>
      <c r="F9" s="2">
        <v>37</v>
      </c>
      <c r="G9" s="2">
        <v>52</v>
      </c>
      <c r="H9" s="2">
        <v>33</v>
      </c>
      <c r="I9" s="2">
        <v>22</v>
      </c>
      <c r="J9" s="2">
        <v>29</v>
      </c>
      <c r="K9" s="2">
        <v>27</v>
      </c>
      <c r="L9" s="2">
        <v>31</v>
      </c>
      <c r="M9" s="2">
        <v>40</v>
      </c>
      <c r="N9" s="2">
        <v>90</v>
      </c>
      <c r="O9" s="2">
        <v>102</v>
      </c>
      <c r="P9" s="2">
        <v>60</v>
      </c>
    </row>
    <row r="10" spans="1:16">
      <c r="A10" s="1" t="s">
        <v>48</v>
      </c>
      <c r="B10" s="2">
        <v>522</v>
      </c>
      <c r="C10" s="2">
        <v>158</v>
      </c>
      <c r="D10" s="2">
        <v>364</v>
      </c>
      <c r="E10" s="2">
        <v>27</v>
      </c>
      <c r="F10" s="2">
        <v>20</v>
      </c>
      <c r="G10" s="2">
        <v>63</v>
      </c>
      <c r="H10" s="2">
        <v>14</v>
      </c>
      <c r="I10" s="2">
        <v>30</v>
      </c>
      <c r="J10" s="2">
        <v>52</v>
      </c>
      <c r="K10" s="2">
        <v>9</v>
      </c>
      <c r="L10" s="2">
        <v>17</v>
      </c>
      <c r="M10" s="2">
        <v>20</v>
      </c>
      <c r="N10" s="2">
        <v>79</v>
      </c>
      <c r="O10" s="2">
        <v>168</v>
      </c>
      <c r="P10" s="2">
        <v>23</v>
      </c>
    </row>
    <row r="11" spans="1:16">
      <c r="A11" s="1" t="s">
        <v>18</v>
      </c>
      <c r="B11" s="2">
        <v>513</v>
      </c>
      <c r="C11" s="2">
        <v>92</v>
      </c>
      <c r="D11" s="2">
        <v>421</v>
      </c>
      <c r="E11" s="2">
        <v>13</v>
      </c>
      <c r="F11" s="2">
        <v>28</v>
      </c>
      <c r="G11" s="2">
        <v>39</v>
      </c>
      <c r="H11" s="2">
        <v>33</v>
      </c>
      <c r="I11" s="2">
        <v>14</v>
      </c>
      <c r="J11" s="2">
        <v>18</v>
      </c>
      <c r="K11" s="2">
        <v>36</v>
      </c>
      <c r="L11" s="2">
        <v>31</v>
      </c>
      <c r="M11" s="2">
        <v>61</v>
      </c>
      <c r="N11" s="2">
        <v>99</v>
      </c>
      <c r="O11" s="2">
        <v>88</v>
      </c>
      <c r="P11" s="2">
        <v>53</v>
      </c>
    </row>
    <row r="12" spans="1:16">
      <c r="A12" s="1" t="s">
        <v>49</v>
      </c>
      <c r="B12" s="2">
        <v>462</v>
      </c>
      <c r="C12" s="2">
        <v>62</v>
      </c>
      <c r="D12" s="2">
        <v>400</v>
      </c>
      <c r="E12" s="2">
        <v>13</v>
      </c>
      <c r="F12" s="2">
        <v>15</v>
      </c>
      <c r="G12" s="2">
        <v>23</v>
      </c>
      <c r="H12" s="2">
        <v>9</v>
      </c>
      <c r="I12" s="2">
        <v>5</v>
      </c>
      <c r="J12" s="2">
        <v>8</v>
      </c>
      <c r="K12" s="2">
        <v>6</v>
      </c>
      <c r="L12" s="2">
        <v>20</v>
      </c>
      <c r="M12" s="2">
        <v>120</v>
      </c>
      <c r="N12" s="2">
        <v>75</v>
      </c>
      <c r="O12" s="2">
        <v>93</v>
      </c>
      <c r="P12" s="2">
        <v>75</v>
      </c>
    </row>
    <row r="13" spans="1:16">
      <c r="A13" s="1" t="s">
        <v>38</v>
      </c>
      <c r="B13" s="2">
        <v>428</v>
      </c>
      <c r="C13" s="2">
        <v>92</v>
      </c>
      <c r="D13" s="2">
        <v>336</v>
      </c>
      <c r="E13" s="2">
        <v>20</v>
      </c>
      <c r="F13" s="2">
        <v>21</v>
      </c>
      <c r="G13" s="2">
        <v>28</v>
      </c>
      <c r="H13" s="2">
        <v>21</v>
      </c>
      <c r="I13" s="2">
        <v>11</v>
      </c>
      <c r="J13" s="2">
        <v>9</v>
      </c>
      <c r="K13" s="2">
        <v>7</v>
      </c>
      <c r="L13" s="2">
        <v>23</v>
      </c>
      <c r="M13" s="2">
        <v>45</v>
      </c>
      <c r="N13" s="2">
        <v>119</v>
      </c>
      <c r="O13" s="2">
        <v>77</v>
      </c>
      <c r="P13" s="2">
        <v>47</v>
      </c>
    </row>
    <row r="14" spans="1:16">
      <c r="A14" s="1" t="s">
        <v>36</v>
      </c>
      <c r="B14" s="2">
        <v>400</v>
      </c>
      <c r="C14" s="2">
        <v>162</v>
      </c>
      <c r="D14" s="2">
        <v>238</v>
      </c>
      <c r="E14" s="2">
        <v>21</v>
      </c>
      <c r="F14" s="2">
        <v>54</v>
      </c>
      <c r="G14" s="2">
        <v>50</v>
      </c>
      <c r="H14" s="2">
        <v>34</v>
      </c>
      <c r="I14" s="2">
        <v>10</v>
      </c>
      <c r="J14" s="2">
        <v>21</v>
      </c>
      <c r="K14" s="2">
        <v>10</v>
      </c>
      <c r="L14" s="2">
        <v>14</v>
      </c>
      <c r="M14" s="2">
        <v>69</v>
      </c>
      <c r="N14" s="2">
        <v>34</v>
      </c>
      <c r="O14" s="2">
        <v>57</v>
      </c>
      <c r="P14" s="2">
        <v>26</v>
      </c>
    </row>
    <row r="15" spans="1:16">
      <c r="A15" s="1" t="s">
        <v>35</v>
      </c>
      <c r="B15" s="2">
        <v>397</v>
      </c>
      <c r="C15" s="2">
        <v>113</v>
      </c>
      <c r="D15" s="2">
        <v>284</v>
      </c>
      <c r="E15" s="2">
        <v>26</v>
      </c>
      <c r="F15" s="2">
        <v>28</v>
      </c>
      <c r="G15" s="2">
        <v>28</v>
      </c>
      <c r="H15" s="2">
        <v>21</v>
      </c>
      <c r="I15" s="2">
        <v>33</v>
      </c>
      <c r="J15" s="2">
        <v>55</v>
      </c>
      <c r="K15" s="2">
        <v>22</v>
      </c>
      <c r="L15" s="2">
        <v>10</v>
      </c>
      <c r="M15" s="2">
        <v>41</v>
      </c>
      <c r="N15" s="2">
        <v>46</v>
      </c>
      <c r="O15" s="2">
        <v>68</v>
      </c>
      <c r="P15" s="2">
        <v>19</v>
      </c>
    </row>
    <row r="16" spans="1:16">
      <c r="A16" s="1" t="s">
        <v>42</v>
      </c>
      <c r="B16" s="2">
        <v>349</v>
      </c>
      <c r="C16" s="2">
        <v>91</v>
      </c>
      <c r="D16" s="2">
        <v>258</v>
      </c>
      <c r="E16" s="2">
        <v>18</v>
      </c>
      <c r="F16" s="2">
        <v>31</v>
      </c>
      <c r="G16" s="2">
        <v>59</v>
      </c>
      <c r="H16" s="2">
        <v>21</v>
      </c>
      <c r="I16" s="2">
        <v>21</v>
      </c>
      <c r="J16" s="2">
        <v>27</v>
      </c>
      <c r="K16" s="2">
        <v>14</v>
      </c>
      <c r="L16" s="2">
        <v>22</v>
      </c>
      <c r="M16" s="2">
        <v>25</v>
      </c>
      <c r="N16" s="2">
        <v>58</v>
      </c>
      <c r="O16" s="2">
        <v>40</v>
      </c>
      <c r="P16" s="2">
        <v>13</v>
      </c>
    </row>
    <row r="17" spans="1:16">
      <c r="A17" s="1" t="s">
        <v>33</v>
      </c>
      <c r="B17" s="2">
        <v>299</v>
      </c>
      <c r="C17" s="2">
        <v>41</v>
      </c>
      <c r="D17" s="2">
        <v>258</v>
      </c>
      <c r="E17" s="2">
        <v>13</v>
      </c>
      <c r="F17" s="2">
        <v>26</v>
      </c>
      <c r="G17" s="2">
        <v>24</v>
      </c>
      <c r="H17" s="2">
        <v>34</v>
      </c>
      <c r="I17" s="2">
        <v>26</v>
      </c>
      <c r="J17" s="2">
        <v>35</v>
      </c>
      <c r="K17" s="2">
        <v>24</v>
      </c>
      <c r="L17" s="2">
        <v>17</v>
      </c>
      <c r="M17" s="2">
        <v>24</v>
      </c>
      <c r="N17" s="2">
        <v>28</v>
      </c>
      <c r="O17" s="2">
        <v>39</v>
      </c>
      <c r="P17" s="2">
        <v>9</v>
      </c>
    </row>
    <row r="18" spans="1:16">
      <c r="A18" s="1" t="s">
        <v>34</v>
      </c>
      <c r="B18" s="2">
        <v>263</v>
      </c>
      <c r="C18" s="2">
        <v>139</v>
      </c>
      <c r="D18" s="2">
        <v>124</v>
      </c>
      <c r="E18" s="2">
        <v>35</v>
      </c>
      <c r="F18" s="2">
        <v>25</v>
      </c>
      <c r="G18" s="2">
        <v>23</v>
      </c>
      <c r="H18" s="2">
        <v>9</v>
      </c>
      <c r="I18" s="2">
        <v>17</v>
      </c>
      <c r="J18" s="2">
        <v>10</v>
      </c>
      <c r="K18" s="2">
        <v>5</v>
      </c>
      <c r="L18" s="2">
        <v>6</v>
      </c>
      <c r="M18" s="2">
        <v>17</v>
      </c>
      <c r="N18" s="2">
        <v>55</v>
      </c>
      <c r="O18" s="2">
        <v>53</v>
      </c>
      <c r="P18" s="2">
        <v>8</v>
      </c>
    </row>
    <row r="19" spans="1:16">
      <c r="A19" s="1" t="s">
        <v>15</v>
      </c>
      <c r="B19" s="2">
        <v>227</v>
      </c>
      <c r="C19" s="2">
        <v>93</v>
      </c>
      <c r="D19" s="2">
        <v>134</v>
      </c>
      <c r="E19" s="2">
        <v>10</v>
      </c>
      <c r="F19" s="2">
        <v>9</v>
      </c>
      <c r="G19" s="2">
        <v>14</v>
      </c>
      <c r="H19" s="2">
        <v>7</v>
      </c>
      <c r="I19" s="2">
        <v>8</v>
      </c>
      <c r="J19" s="2">
        <v>7</v>
      </c>
      <c r="K19" s="2">
        <v>7</v>
      </c>
      <c r="L19" s="2">
        <v>5</v>
      </c>
      <c r="M19" s="2">
        <v>6</v>
      </c>
      <c r="N19" s="2">
        <v>80</v>
      </c>
      <c r="O19" s="2">
        <v>59</v>
      </c>
      <c r="P19" s="2">
        <v>15</v>
      </c>
    </row>
    <row r="20" spans="1:16">
      <c r="A20" s="1" t="s">
        <v>59</v>
      </c>
      <c r="B20" s="2">
        <v>217</v>
      </c>
      <c r="C20" s="2">
        <v>77</v>
      </c>
      <c r="D20" s="2">
        <v>140</v>
      </c>
      <c r="E20" s="2">
        <v>23</v>
      </c>
      <c r="F20" s="2">
        <v>12</v>
      </c>
      <c r="G20" s="2">
        <v>21</v>
      </c>
      <c r="H20" s="2">
        <v>13</v>
      </c>
      <c r="I20" s="2">
        <v>14</v>
      </c>
      <c r="J20" s="2">
        <v>14</v>
      </c>
      <c r="K20" s="2">
        <v>21</v>
      </c>
      <c r="L20" s="2">
        <v>11</v>
      </c>
      <c r="M20" s="2">
        <v>23</v>
      </c>
      <c r="N20" s="2">
        <v>21</v>
      </c>
      <c r="O20" s="2">
        <v>29</v>
      </c>
      <c r="P20" s="2">
        <v>15</v>
      </c>
    </row>
    <row r="21" spans="1:16">
      <c r="A21" s="1" t="s">
        <v>20</v>
      </c>
      <c r="B21" s="2">
        <v>209</v>
      </c>
      <c r="C21" s="2">
        <v>52</v>
      </c>
      <c r="D21" s="2">
        <v>157</v>
      </c>
      <c r="E21" s="2">
        <v>9</v>
      </c>
      <c r="F21" s="2">
        <v>3</v>
      </c>
      <c r="G21" s="2">
        <v>12</v>
      </c>
      <c r="H21" s="2">
        <v>5</v>
      </c>
      <c r="I21" s="2">
        <v>12</v>
      </c>
      <c r="J21" s="2">
        <v>7</v>
      </c>
      <c r="K21" s="2">
        <v>26</v>
      </c>
      <c r="L21" s="2">
        <v>10</v>
      </c>
      <c r="M21" s="2">
        <v>31</v>
      </c>
      <c r="N21" s="2">
        <v>22</v>
      </c>
      <c r="O21" s="2">
        <v>61</v>
      </c>
      <c r="P21" s="2">
        <v>11</v>
      </c>
    </row>
    <row r="22" spans="1:16">
      <c r="A22" s="1" t="s">
        <v>44</v>
      </c>
      <c r="B22" s="2">
        <v>201</v>
      </c>
      <c r="C22" s="2">
        <v>24</v>
      </c>
      <c r="D22" s="2">
        <v>177</v>
      </c>
      <c r="E22" s="2">
        <v>1</v>
      </c>
      <c r="F22" s="2">
        <v>19</v>
      </c>
      <c r="G22" s="2">
        <v>10</v>
      </c>
      <c r="H22" s="2">
        <v>9</v>
      </c>
      <c r="I22" s="2">
        <v>3</v>
      </c>
      <c r="J22" s="2">
        <v>9</v>
      </c>
      <c r="K22" s="2">
        <v>6</v>
      </c>
      <c r="L22" s="2">
        <v>15</v>
      </c>
      <c r="M22" s="2">
        <v>7</v>
      </c>
      <c r="N22" s="2">
        <v>105</v>
      </c>
      <c r="O22" s="2">
        <v>14</v>
      </c>
      <c r="P22" s="2">
        <v>3</v>
      </c>
    </row>
    <row r="23" spans="1:16">
      <c r="A23" s="1" t="s">
        <v>41</v>
      </c>
      <c r="B23" s="2">
        <v>191</v>
      </c>
      <c r="C23" s="2">
        <v>47</v>
      </c>
      <c r="D23" s="2">
        <v>144</v>
      </c>
      <c r="E23" s="2">
        <v>12</v>
      </c>
      <c r="F23" s="2">
        <v>22</v>
      </c>
      <c r="G23" s="2">
        <v>8</v>
      </c>
      <c r="H23" s="2">
        <v>1</v>
      </c>
      <c r="I23" s="2">
        <v>7</v>
      </c>
      <c r="J23" s="2">
        <v>13</v>
      </c>
      <c r="K23" s="2">
        <v>17</v>
      </c>
      <c r="L23" s="2">
        <v>8</v>
      </c>
      <c r="M23" s="2">
        <v>12</v>
      </c>
      <c r="N23" s="2">
        <v>27</v>
      </c>
      <c r="O23" s="2">
        <v>40</v>
      </c>
      <c r="P23" s="2">
        <v>24</v>
      </c>
    </row>
    <row r="24" spans="1:16">
      <c r="A24" s="1" t="s">
        <v>46</v>
      </c>
      <c r="B24" s="2">
        <v>188</v>
      </c>
      <c r="C24" s="2">
        <v>48</v>
      </c>
      <c r="D24" s="2">
        <v>140</v>
      </c>
      <c r="E24" s="2">
        <v>6</v>
      </c>
      <c r="F24" s="2">
        <v>12</v>
      </c>
      <c r="G24" s="2">
        <v>15</v>
      </c>
      <c r="H24" s="2">
        <v>8</v>
      </c>
      <c r="I24" s="2">
        <v>6</v>
      </c>
      <c r="J24" s="2">
        <v>7</v>
      </c>
      <c r="K24" s="2">
        <v>11</v>
      </c>
      <c r="L24" s="2">
        <v>11</v>
      </c>
      <c r="M24" s="2">
        <v>8</v>
      </c>
      <c r="N24" s="2">
        <v>39</v>
      </c>
      <c r="O24" s="2">
        <v>60</v>
      </c>
      <c r="P24" s="2">
        <v>5</v>
      </c>
    </row>
    <row r="25" spans="1:16">
      <c r="A25" s="1" t="s">
        <v>17</v>
      </c>
      <c r="B25" s="2">
        <v>177</v>
      </c>
      <c r="C25" s="2">
        <v>41</v>
      </c>
      <c r="D25" s="2">
        <v>136</v>
      </c>
      <c r="E25" s="2">
        <v>13</v>
      </c>
      <c r="F25" s="2">
        <v>11</v>
      </c>
      <c r="G25" s="2">
        <v>39</v>
      </c>
      <c r="H25" s="2">
        <v>8</v>
      </c>
      <c r="I25" s="2">
        <v>12</v>
      </c>
      <c r="J25" s="2">
        <v>9</v>
      </c>
      <c r="K25" s="2">
        <v>6</v>
      </c>
      <c r="L25" s="2">
        <v>8</v>
      </c>
      <c r="M25" s="2">
        <v>8</v>
      </c>
      <c r="N25" s="2">
        <v>17</v>
      </c>
      <c r="O25" s="2">
        <v>13</v>
      </c>
      <c r="P25" s="2">
        <v>33</v>
      </c>
    </row>
    <row r="26" spans="1:16">
      <c r="A26" s="1" t="s">
        <v>16</v>
      </c>
      <c r="B26" s="2">
        <v>169</v>
      </c>
      <c r="C26" s="2">
        <v>47</v>
      </c>
      <c r="D26" s="2">
        <v>122</v>
      </c>
      <c r="E26" s="2">
        <v>12</v>
      </c>
      <c r="F26" s="2">
        <v>2</v>
      </c>
      <c r="G26" s="2">
        <v>28</v>
      </c>
      <c r="H26" s="2">
        <v>15</v>
      </c>
      <c r="I26" s="2">
        <v>7</v>
      </c>
      <c r="J26" s="2">
        <v>15</v>
      </c>
      <c r="K26" s="2">
        <v>11</v>
      </c>
      <c r="L26" s="2">
        <v>9</v>
      </c>
      <c r="M26" s="2">
        <v>20</v>
      </c>
      <c r="N26" s="2">
        <v>28</v>
      </c>
      <c r="O26" s="2">
        <v>16</v>
      </c>
      <c r="P26" s="2">
        <v>6</v>
      </c>
    </row>
    <row r="27" spans="1:16">
      <c r="A27" s="1" t="s">
        <v>32</v>
      </c>
      <c r="B27" s="2">
        <v>164</v>
      </c>
      <c r="C27" s="2">
        <v>80</v>
      </c>
      <c r="D27" s="2">
        <v>84</v>
      </c>
      <c r="E27" s="2">
        <v>5</v>
      </c>
      <c r="F27" s="2">
        <v>11</v>
      </c>
      <c r="G27" s="2">
        <v>53</v>
      </c>
      <c r="H27" s="2">
        <v>9</v>
      </c>
      <c r="I27" s="2">
        <v>13</v>
      </c>
      <c r="J27" s="2">
        <v>7</v>
      </c>
      <c r="K27" s="2">
        <v>3</v>
      </c>
      <c r="L27" s="2">
        <v>9</v>
      </c>
      <c r="M27" s="2">
        <v>1</v>
      </c>
      <c r="N27" s="2">
        <v>13</v>
      </c>
      <c r="O27" s="2">
        <v>35</v>
      </c>
      <c r="P27" s="2">
        <v>5</v>
      </c>
    </row>
    <row r="28" spans="1:16">
      <c r="A28" s="1" t="s">
        <v>57</v>
      </c>
      <c r="B28" s="2">
        <v>157</v>
      </c>
      <c r="C28" s="2">
        <v>25</v>
      </c>
      <c r="D28" s="2">
        <v>132</v>
      </c>
      <c r="E28" s="2">
        <v>13</v>
      </c>
      <c r="F28" s="2">
        <v>9</v>
      </c>
      <c r="G28" s="2">
        <v>11</v>
      </c>
      <c r="H28" s="2">
        <v>8</v>
      </c>
      <c r="I28" s="2">
        <v>7</v>
      </c>
      <c r="J28" s="2">
        <v>5</v>
      </c>
      <c r="K28" s="2">
        <v>19</v>
      </c>
      <c r="L28" s="2">
        <v>10</v>
      </c>
      <c r="M28" s="2">
        <v>11</v>
      </c>
      <c r="N28" s="2">
        <v>20</v>
      </c>
      <c r="O28" s="2">
        <v>27</v>
      </c>
      <c r="P28" s="2">
        <v>17</v>
      </c>
    </row>
    <row r="29" spans="1:16">
      <c r="A29" s="1" t="s">
        <v>60</v>
      </c>
      <c r="B29" s="2">
        <v>156</v>
      </c>
      <c r="C29" s="2">
        <v>34</v>
      </c>
      <c r="D29" s="2">
        <v>122</v>
      </c>
      <c r="E29" s="2">
        <v>18</v>
      </c>
      <c r="F29" s="2">
        <v>5</v>
      </c>
      <c r="G29" s="2">
        <v>20</v>
      </c>
      <c r="H29" s="2">
        <v>6</v>
      </c>
      <c r="I29" s="2">
        <v>4</v>
      </c>
      <c r="J29" s="2">
        <v>8</v>
      </c>
      <c r="K29" s="2">
        <v>6</v>
      </c>
      <c r="L29" s="2">
        <v>8</v>
      </c>
      <c r="M29" s="2">
        <v>9</v>
      </c>
      <c r="N29" s="2">
        <v>35</v>
      </c>
      <c r="O29" s="2">
        <v>25</v>
      </c>
      <c r="P29" s="2">
        <v>12</v>
      </c>
    </row>
    <row r="30" spans="1:16">
      <c r="A30" s="1" t="s">
        <v>27</v>
      </c>
      <c r="B30" s="2">
        <v>139</v>
      </c>
      <c r="C30" s="2">
        <v>46</v>
      </c>
      <c r="D30" s="2">
        <v>93</v>
      </c>
      <c r="E30" s="2">
        <v>9</v>
      </c>
      <c r="F30" s="2">
        <v>22</v>
      </c>
      <c r="G30" s="2">
        <v>9</v>
      </c>
      <c r="H30" s="2">
        <v>11</v>
      </c>
      <c r="I30" s="2">
        <v>13</v>
      </c>
      <c r="J30" s="2">
        <v>6</v>
      </c>
      <c r="K30" s="2">
        <v>3</v>
      </c>
      <c r="L30" s="2">
        <v>2</v>
      </c>
      <c r="M30" s="2">
        <v>10</v>
      </c>
      <c r="N30" s="2">
        <v>15</v>
      </c>
      <c r="O30" s="2">
        <v>29</v>
      </c>
      <c r="P30" s="2">
        <v>10</v>
      </c>
    </row>
    <row r="31" spans="1:16">
      <c r="A31" s="1" t="s">
        <v>47</v>
      </c>
      <c r="B31" s="2">
        <v>112</v>
      </c>
      <c r="C31" s="2">
        <v>23</v>
      </c>
      <c r="D31" s="2">
        <v>89</v>
      </c>
      <c r="E31" s="2">
        <v>6</v>
      </c>
      <c r="F31" s="2">
        <v>11</v>
      </c>
      <c r="G31" s="2">
        <v>15</v>
      </c>
      <c r="H31" s="2">
        <v>3</v>
      </c>
      <c r="I31" s="2">
        <v>10</v>
      </c>
      <c r="J31" s="2">
        <v>7</v>
      </c>
      <c r="K31" s="2">
        <v>4</v>
      </c>
      <c r="L31" s="2">
        <v>1</v>
      </c>
      <c r="M31" s="2">
        <v>4</v>
      </c>
      <c r="N31" s="2">
        <v>30</v>
      </c>
      <c r="O31" s="2">
        <v>15</v>
      </c>
      <c r="P31" s="2">
        <v>6</v>
      </c>
    </row>
    <row r="32" spans="1:16">
      <c r="A32" s="1" t="s">
        <v>29</v>
      </c>
      <c r="B32" s="2">
        <v>105</v>
      </c>
      <c r="C32" s="2">
        <v>24</v>
      </c>
      <c r="D32" s="2">
        <v>81</v>
      </c>
      <c r="E32" s="2">
        <v>4</v>
      </c>
      <c r="F32" s="2">
        <v>12</v>
      </c>
      <c r="G32" s="2">
        <v>14</v>
      </c>
      <c r="H32" s="2">
        <v>3</v>
      </c>
      <c r="I32" s="2">
        <v>11</v>
      </c>
      <c r="J32" s="2">
        <v>11</v>
      </c>
      <c r="K32" s="2">
        <v>3</v>
      </c>
      <c r="L32" s="2">
        <v>3</v>
      </c>
      <c r="M32" s="2">
        <v>4</v>
      </c>
      <c r="N32" s="2">
        <v>18</v>
      </c>
      <c r="O32" s="2">
        <v>17</v>
      </c>
      <c r="P32" s="2">
        <v>5</v>
      </c>
    </row>
    <row r="33" spans="1:16">
      <c r="A33" s="1" t="s">
        <v>24</v>
      </c>
      <c r="B33" s="2">
        <v>97</v>
      </c>
      <c r="C33" s="2">
        <v>22</v>
      </c>
      <c r="D33" s="2">
        <v>75</v>
      </c>
      <c r="E33" s="2">
        <v>7</v>
      </c>
      <c r="F33" s="2">
        <v>7</v>
      </c>
      <c r="G33" s="2">
        <v>12</v>
      </c>
      <c r="H33" s="2">
        <v>8</v>
      </c>
      <c r="I33" s="2">
        <v>12</v>
      </c>
      <c r="J33" s="2">
        <v>3</v>
      </c>
      <c r="K33" s="2">
        <v>14</v>
      </c>
      <c r="L33" s="2">
        <v>6</v>
      </c>
      <c r="M33" s="2">
        <v>5</v>
      </c>
      <c r="N33" s="2">
        <v>16</v>
      </c>
      <c r="O33" s="2">
        <v>7</v>
      </c>
      <c r="P33" s="2">
        <v>0</v>
      </c>
    </row>
    <row r="34" spans="1:16">
      <c r="A34" s="1" t="s">
        <v>23</v>
      </c>
      <c r="B34" s="2">
        <v>91</v>
      </c>
      <c r="C34" s="2">
        <v>23</v>
      </c>
      <c r="D34" s="2">
        <v>68</v>
      </c>
      <c r="E34" s="2">
        <v>4</v>
      </c>
      <c r="F34" s="2">
        <v>7</v>
      </c>
      <c r="G34" s="2">
        <v>3</v>
      </c>
      <c r="H34" s="2">
        <v>8</v>
      </c>
      <c r="I34" s="2">
        <v>2</v>
      </c>
      <c r="J34" s="2">
        <v>8</v>
      </c>
      <c r="K34" s="2">
        <v>9</v>
      </c>
      <c r="L34" s="2">
        <v>14</v>
      </c>
      <c r="M34" s="2">
        <v>8</v>
      </c>
      <c r="N34" s="2">
        <v>9</v>
      </c>
      <c r="O34" s="2">
        <v>14</v>
      </c>
      <c r="P34" s="2">
        <v>5</v>
      </c>
    </row>
    <row r="35" spans="1:16">
      <c r="A35" s="1" t="s">
        <v>30</v>
      </c>
      <c r="B35" s="2">
        <v>91</v>
      </c>
      <c r="C35" s="2">
        <v>25</v>
      </c>
      <c r="D35" s="2">
        <v>66</v>
      </c>
      <c r="E35" s="2">
        <v>7</v>
      </c>
      <c r="F35" s="2">
        <v>27</v>
      </c>
      <c r="G35" s="2">
        <v>5</v>
      </c>
      <c r="H35" s="2">
        <v>4</v>
      </c>
      <c r="I35" s="2">
        <v>2</v>
      </c>
      <c r="J35" s="2">
        <v>2</v>
      </c>
      <c r="K35" s="2">
        <v>6</v>
      </c>
      <c r="L35" s="2">
        <v>2</v>
      </c>
      <c r="M35" s="2">
        <v>2</v>
      </c>
      <c r="N35" s="2">
        <v>9</v>
      </c>
      <c r="O35" s="2">
        <v>18</v>
      </c>
      <c r="P35" s="2">
        <v>7</v>
      </c>
    </row>
    <row r="36" spans="1:16">
      <c r="A36" s="1" t="s">
        <v>25</v>
      </c>
      <c r="B36" s="2">
        <v>76</v>
      </c>
      <c r="C36" s="2">
        <v>24</v>
      </c>
      <c r="D36" s="2">
        <v>52</v>
      </c>
      <c r="E36" s="2">
        <v>9</v>
      </c>
      <c r="F36" s="2">
        <v>9</v>
      </c>
      <c r="G36" s="2">
        <v>10</v>
      </c>
      <c r="H36" s="2">
        <v>5</v>
      </c>
      <c r="I36" s="2">
        <v>3</v>
      </c>
      <c r="J36" s="2">
        <v>12</v>
      </c>
      <c r="K36" s="2">
        <v>6</v>
      </c>
      <c r="L36" s="2">
        <v>8</v>
      </c>
      <c r="M36" s="2">
        <v>4</v>
      </c>
      <c r="N36" s="2">
        <v>7</v>
      </c>
      <c r="O36" s="2">
        <v>1</v>
      </c>
      <c r="P36" s="2">
        <v>2</v>
      </c>
    </row>
    <row r="37" spans="1:16">
      <c r="A37" s="1" t="s">
        <v>28</v>
      </c>
      <c r="B37" s="2">
        <v>71</v>
      </c>
      <c r="C37" s="2">
        <v>41</v>
      </c>
      <c r="D37" s="2">
        <v>30</v>
      </c>
      <c r="E37" s="2">
        <v>9</v>
      </c>
      <c r="F37" s="2">
        <v>6</v>
      </c>
      <c r="G37" s="2">
        <v>7</v>
      </c>
      <c r="H37" s="2">
        <v>8</v>
      </c>
      <c r="I37" s="2">
        <v>1</v>
      </c>
      <c r="J37" s="2">
        <v>1</v>
      </c>
      <c r="K37" s="2">
        <v>1</v>
      </c>
      <c r="L37" s="2">
        <v>0</v>
      </c>
      <c r="M37" s="2">
        <v>2</v>
      </c>
      <c r="N37" s="2">
        <v>8</v>
      </c>
      <c r="O37" s="2">
        <v>24</v>
      </c>
      <c r="P37" s="2">
        <v>4</v>
      </c>
    </row>
    <row r="38" spans="1:16">
      <c r="A38" s="1" t="s">
        <v>40</v>
      </c>
      <c r="B38" s="2">
        <v>58</v>
      </c>
      <c r="C38" s="2">
        <v>27</v>
      </c>
      <c r="D38" s="2">
        <v>31</v>
      </c>
      <c r="E38" s="2">
        <v>0</v>
      </c>
      <c r="F38" s="2">
        <v>1</v>
      </c>
      <c r="G38" s="2">
        <v>10</v>
      </c>
      <c r="H38" s="2">
        <v>2</v>
      </c>
      <c r="I38" s="2">
        <v>4</v>
      </c>
      <c r="J38" s="2">
        <v>3</v>
      </c>
      <c r="K38" s="2">
        <v>2</v>
      </c>
      <c r="L38" s="2">
        <v>2</v>
      </c>
      <c r="M38" s="2">
        <v>3</v>
      </c>
      <c r="N38" s="2">
        <v>5</v>
      </c>
      <c r="O38" s="2">
        <v>17</v>
      </c>
      <c r="P38" s="2">
        <v>9</v>
      </c>
    </row>
    <row r="39" spans="1:16">
      <c r="A39" s="1" t="s">
        <v>52</v>
      </c>
      <c r="B39" s="2">
        <v>48</v>
      </c>
      <c r="C39" s="2">
        <v>15</v>
      </c>
      <c r="D39" s="2">
        <v>33</v>
      </c>
      <c r="E39" s="2">
        <v>1</v>
      </c>
      <c r="F39" s="2">
        <v>4</v>
      </c>
      <c r="G39" s="2">
        <v>7</v>
      </c>
      <c r="H39" s="2">
        <v>2</v>
      </c>
      <c r="I39" s="2">
        <v>3</v>
      </c>
      <c r="J39" s="2">
        <v>2</v>
      </c>
      <c r="K39" s="2">
        <v>0</v>
      </c>
      <c r="L39" s="2">
        <v>3</v>
      </c>
      <c r="M39" s="2">
        <v>0</v>
      </c>
      <c r="N39" s="2">
        <v>5</v>
      </c>
      <c r="O39" s="2">
        <v>18</v>
      </c>
      <c r="P39" s="2">
        <v>3</v>
      </c>
    </row>
    <row r="40" spans="1:16">
      <c r="A40" s="1" t="s">
        <v>56</v>
      </c>
      <c r="B40" s="2">
        <v>39</v>
      </c>
      <c r="C40" s="2">
        <v>16</v>
      </c>
      <c r="D40" s="2">
        <v>23</v>
      </c>
      <c r="E40" s="2">
        <v>0</v>
      </c>
      <c r="F40" s="2">
        <v>12</v>
      </c>
      <c r="G40" s="2">
        <v>9</v>
      </c>
      <c r="H40" s="2">
        <v>1</v>
      </c>
      <c r="I40" s="2">
        <v>4</v>
      </c>
      <c r="J40" s="2">
        <v>2</v>
      </c>
      <c r="K40" s="2">
        <v>0</v>
      </c>
      <c r="L40" s="2">
        <v>5</v>
      </c>
      <c r="M40" s="2">
        <v>4</v>
      </c>
      <c r="N40" s="2">
        <v>1</v>
      </c>
      <c r="O40" s="2">
        <v>1</v>
      </c>
      <c r="P40" s="2">
        <v>0</v>
      </c>
    </row>
    <row r="41" spans="1:16">
      <c r="A41" s="1" t="s">
        <v>54</v>
      </c>
      <c r="B41" s="2">
        <v>32</v>
      </c>
      <c r="C41" s="2">
        <v>7</v>
      </c>
      <c r="D41" s="2">
        <v>25</v>
      </c>
      <c r="E41" s="2">
        <v>0</v>
      </c>
      <c r="F41" s="2">
        <v>0</v>
      </c>
      <c r="G41" s="2">
        <v>0</v>
      </c>
      <c r="H41" s="2">
        <v>2</v>
      </c>
      <c r="I41" s="2">
        <v>1</v>
      </c>
      <c r="J41" s="2">
        <v>7</v>
      </c>
      <c r="K41" s="2">
        <v>4</v>
      </c>
      <c r="L41" s="2">
        <v>0</v>
      </c>
      <c r="M41" s="2">
        <v>5</v>
      </c>
      <c r="N41" s="2">
        <v>0</v>
      </c>
      <c r="O41" s="2">
        <v>10</v>
      </c>
      <c r="P41" s="2">
        <v>3</v>
      </c>
    </row>
    <row r="42" spans="1:16">
      <c r="A42" s="1" t="s">
        <v>19</v>
      </c>
      <c r="B42" s="2">
        <v>31</v>
      </c>
      <c r="C42" s="2">
        <v>3</v>
      </c>
      <c r="D42" s="2">
        <v>28</v>
      </c>
      <c r="E42" s="2">
        <v>3</v>
      </c>
      <c r="F42" s="2">
        <v>2</v>
      </c>
      <c r="G42" s="2">
        <v>6</v>
      </c>
      <c r="H42" s="2">
        <v>3</v>
      </c>
      <c r="I42" s="2">
        <v>1</v>
      </c>
      <c r="J42" s="2">
        <v>0</v>
      </c>
      <c r="K42" s="2">
        <v>3</v>
      </c>
      <c r="L42" s="2">
        <v>3</v>
      </c>
      <c r="M42" s="2">
        <v>2</v>
      </c>
      <c r="N42" s="2">
        <v>3</v>
      </c>
      <c r="O42" s="2">
        <v>3</v>
      </c>
      <c r="P42" s="2">
        <v>2</v>
      </c>
    </row>
    <row r="43" spans="1:16">
      <c r="A43" s="1" t="s">
        <v>37</v>
      </c>
      <c r="B43" s="2">
        <v>30</v>
      </c>
      <c r="C43" s="2">
        <v>3</v>
      </c>
      <c r="D43" s="2">
        <v>27</v>
      </c>
      <c r="E43" s="2">
        <v>3</v>
      </c>
      <c r="F43" s="2">
        <v>7</v>
      </c>
      <c r="G43" s="2">
        <v>5</v>
      </c>
      <c r="H43" s="2">
        <v>1</v>
      </c>
      <c r="I43" s="2">
        <v>0</v>
      </c>
      <c r="J43" s="2">
        <v>3</v>
      </c>
      <c r="K43" s="2">
        <v>2</v>
      </c>
      <c r="L43" s="2">
        <v>0</v>
      </c>
      <c r="M43" s="2">
        <v>0</v>
      </c>
      <c r="N43" s="2">
        <v>3</v>
      </c>
      <c r="O43" s="2">
        <v>3</v>
      </c>
      <c r="P43" s="2">
        <v>3</v>
      </c>
    </row>
    <row r="44" spans="1:16">
      <c r="A44" s="1" t="s">
        <v>21</v>
      </c>
      <c r="B44" s="2">
        <v>29</v>
      </c>
      <c r="C44" s="2">
        <v>2</v>
      </c>
      <c r="D44" s="2">
        <v>27</v>
      </c>
      <c r="E44" s="2">
        <v>0</v>
      </c>
      <c r="F44" s="2">
        <v>0</v>
      </c>
      <c r="G44" s="2">
        <v>3</v>
      </c>
      <c r="H44" s="2">
        <v>0</v>
      </c>
      <c r="I44" s="2">
        <v>14</v>
      </c>
      <c r="J44" s="2">
        <v>0</v>
      </c>
      <c r="K44" s="2">
        <v>7</v>
      </c>
      <c r="L44" s="2">
        <v>2</v>
      </c>
      <c r="M44" s="2">
        <v>2</v>
      </c>
      <c r="N44" s="2">
        <v>0</v>
      </c>
      <c r="O44" s="2">
        <v>0</v>
      </c>
      <c r="P44" s="2">
        <v>1</v>
      </c>
    </row>
    <row r="45" spans="1:16">
      <c r="A45" s="1" t="s">
        <v>39</v>
      </c>
      <c r="B45" s="2">
        <v>29</v>
      </c>
      <c r="C45" s="2">
        <v>10</v>
      </c>
      <c r="D45" s="2">
        <v>19</v>
      </c>
      <c r="E45" s="2">
        <v>3</v>
      </c>
      <c r="F45" s="2">
        <v>1</v>
      </c>
      <c r="G45" s="2">
        <v>0</v>
      </c>
      <c r="H45" s="2">
        <v>0</v>
      </c>
      <c r="I45" s="2">
        <v>2</v>
      </c>
      <c r="J45" s="2">
        <v>3</v>
      </c>
      <c r="K45" s="2">
        <v>4</v>
      </c>
      <c r="L45" s="2">
        <v>1</v>
      </c>
      <c r="M45" s="2">
        <v>3</v>
      </c>
      <c r="N45" s="2">
        <v>2</v>
      </c>
      <c r="O45" s="2">
        <v>10</v>
      </c>
      <c r="P45" s="2">
        <v>0</v>
      </c>
    </row>
    <row r="46" spans="1:16">
      <c r="A46" s="1" t="s">
        <v>55</v>
      </c>
      <c r="B46" s="2">
        <v>6</v>
      </c>
      <c r="C46" s="2">
        <v>2</v>
      </c>
      <c r="D46" s="2">
        <v>4</v>
      </c>
      <c r="E46" s="2">
        <v>0</v>
      </c>
      <c r="F46" s="2">
        <v>0</v>
      </c>
      <c r="G46" s="2">
        <v>1</v>
      </c>
      <c r="H46" s="2">
        <v>1</v>
      </c>
      <c r="I46" s="2">
        <v>1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2">
        <v>2</v>
      </c>
      <c r="P46" s="2">
        <v>0</v>
      </c>
    </row>
    <row r="47" spans="1:16">
      <c r="A47" s="1" t="s">
        <v>31</v>
      </c>
      <c r="B47" s="2">
        <v>3</v>
      </c>
      <c r="C47" s="2">
        <v>2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3</v>
      </c>
      <c r="P47" s="2">
        <v>0</v>
      </c>
    </row>
    <row r="48" spans="1:16">
      <c r="A48" s="1" t="s">
        <v>63</v>
      </c>
      <c r="B48" s="2">
        <v>3</v>
      </c>
      <c r="C48" s="2">
        <v>0</v>
      </c>
      <c r="D48" s="2">
        <v>3</v>
      </c>
      <c r="E48" s="2">
        <v>0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1</v>
      </c>
      <c r="P48" s="2">
        <v>1</v>
      </c>
    </row>
    <row r="49" spans="1:16">
      <c r="A49" s="1" t="s">
        <v>45</v>
      </c>
      <c r="B49" s="2">
        <v>1</v>
      </c>
      <c r="C49" s="2">
        <v>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1</v>
      </c>
      <c r="P49" s="2">
        <v>0</v>
      </c>
    </row>
    <row r="50" spans="1:16">
      <c r="A50" s="1" t="s">
        <v>138</v>
      </c>
      <c r="B50">
        <f>AVERAGE(B3:B49)</f>
        <v>295.21276595744683</v>
      </c>
    </row>
    <row r="51" spans="1:16">
      <c r="A51" s="1" t="s">
        <v>139</v>
      </c>
      <c r="B51">
        <f>STDEVP(B3:B49)</f>
        <v>369.35233344329782</v>
      </c>
    </row>
  </sheetData>
  <sortState ref="A2:P48">
    <sortCondition descending="1" ref="B2:B48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P49"/>
  <sheetViews>
    <sheetView workbookViewId="0">
      <selection activeCell="B3" sqref="A3:B49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14673</v>
      </c>
      <c r="C2" s="5">
        <v>4282</v>
      </c>
      <c r="D2" s="5">
        <v>10391</v>
      </c>
      <c r="E2" s="5">
        <v>1162</v>
      </c>
      <c r="F2" s="5">
        <v>1437</v>
      </c>
      <c r="G2" s="5">
        <v>1720</v>
      </c>
      <c r="H2" s="5">
        <v>1130</v>
      </c>
      <c r="I2" s="5">
        <v>734</v>
      </c>
      <c r="J2" s="5">
        <v>855</v>
      </c>
      <c r="K2" s="5">
        <v>594</v>
      </c>
      <c r="L2" s="5">
        <v>651</v>
      </c>
      <c r="M2" s="5">
        <v>1087</v>
      </c>
      <c r="N2" s="5">
        <v>1763</v>
      </c>
      <c r="O2" s="5">
        <v>2324</v>
      </c>
      <c r="P2" s="5">
        <v>1216</v>
      </c>
    </row>
    <row r="3" spans="1:16">
      <c r="A3" s="1" t="s">
        <v>50</v>
      </c>
      <c r="B3" s="2">
        <v>1507</v>
      </c>
      <c r="C3" s="2">
        <v>518</v>
      </c>
      <c r="D3" s="2">
        <v>989</v>
      </c>
      <c r="E3" s="2">
        <v>109</v>
      </c>
      <c r="F3" s="2">
        <v>177</v>
      </c>
      <c r="G3" s="2">
        <v>155</v>
      </c>
      <c r="H3" s="2">
        <v>161</v>
      </c>
      <c r="I3" s="2">
        <v>90</v>
      </c>
      <c r="J3" s="2">
        <v>79</v>
      </c>
      <c r="K3" s="2">
        <v>57</v>
      </c>
      <c r="L3" s="2">
        <v>54</v>
      </c>
      <c r="M3" s="2">
        <v>89</v>
      </c>
      <c r="N3" s="2">
        <v>143</v>
      </c>
      <c r="O3" s="2">
        <v>293</v>
      </c>
      <c r="P3" s="2">
        <v>100</v>
      </c>
    </row>
    <row r="4" spans="1:16">
      <c r="A4" s="1" t="s">
        <v>58</v>
      </c>
      <c r="B4" s="2">
        <v>952</v>
      </c>
      <c r="C4" s="2">
        <v>345</v>
      </c>
      <c r="D4" s="2">
        <v>607</v>
      </c>
      <c r="E4" s="2">
        <v>182</v>
      </c>
      <c r="F4" s="2">
        <v>94</v>
      </c>
      <c r="G4" s="2">
        <v>87</v>
      </c>
      <c r="H4" s="2">
        <v>91</v>
      </c>
      <c r="I4" s="2">
        <v>39</v>
      </c>
      <c r="J4" s="2">
        <v>66</v>
      </c>
      <c r="K4" s="2">
        <v>25</v>
      </c>
      <c r="L4" s="2">
        <v>42</v>
      </c>
      <c r="M4" s="2">
        <v>55</v>
      </c>
      <c r="N4" s="2">
        <v>92</v>
      </c>
      <c r="O4" s="2">
        <v>128</v>
      </c>
      <c r="P4" s="2">
        <v>51</v>
      </c>
    </row>
    <row r="5" spans="1:16">
      <c r="A5" s="1" t="s">
        <v>43</v>
      </c>
      <c r="B5" s="2">
        <v>943</v>
      </c>
      <c r="C5" s="2">
        <v>128</v>
      </c>
      <c r="D5" s="2">
        <v>815</v>
      </c>
      <c r="E5" s="2">
        <v>67</v>
      </c>
      <c r="F5" s="2">
        <v>30</v>
      </c>
      <c r="G5" s="2">
        <v>52</v>
      </c>
      <c r="H5" s="2">
        <v>40</v>
      </c>
      <c r="I5" s="2">
        <v>13</v>
      </c>
      <c r="J5" s="2">
        <v>50</v>
      </c>
      <c r="K5" s="2">
        <v>4</v>
      </c>
      <c r="L5" s="2">
        <v>57</v>
      </c>
      <c r="M5" s="2">
        <v>122</v>
      </c>
      <c r="N5" s="2">
        <v>182</v>
      </c>
      <c r="O5" s="2">
        <v>188</v>
      </c>
      <c r="P5" s="2">
        <v>138</v>
      </c>
    </row>
    <row r="6" spans="1:16">
      <c r="A6" s="1" t="s">
        <v>51</v>
      </c>
      <c r="B6" s="2">
        <v>720</v>
      </c>
      <c r="C6" s="2">
        <v>257</v>
      </c>
      <c r="D6" s="2">
        <v>463</v>
      </c>
      <c r="E6" s="2">
        <v>64</v>
      </c>
      <c r="F6" s="2">
        <v>95</v>
      </c>
      <c r="G6" s="2">
        <v>81</v>
      </c>
      <c r="H6" s="2">
        <v>48</v>
      </c>
      <c r="I6" s="2">
        <v>31</v>
      </c>
      <c r="J6" s="2">
        <v>38</v>
      </c>
      <c r="K6" s="2">
        <v>20</v>
      </c>
      <c r="L6" s="2">
        <v>37</v>
      </c>
      <c r="M6" s="2">
        <v>63</v>
      </c>
      <c r="N6" s="2">
        <v>93</v>
      </c>
      <c r="O6" s="2">
        <v>110</v>
      </c>
      <c r="P6" s="2">
        <v>40</v>
      </c>
    </row>
    <row r="7" spans="1:16">
      <c r="A7" s="1" t="s">
        <v>36</v>
      </c>
      <c r="B7" s="2">
        <v>709</v>
      </c>
      <c r="C7" s="2">
        <v>259</v>
      </c>
      <c r="D7" s="2">
        <v>450</v>
      </c>
      <c r="E7" s="2">
        <v>50</v>
      </c>
      <c r="F7" s="2">
        <v>64</v>
      </c>
      <c r="G7" s="2">
        <v>69</v>
      </c>
      <c r="H7" s="2">
        <v>62</v>
      </c>
      <c r="I7" s="2">
        <v>56</v>
      </c>
      <c r="J7" s="2">
        <v>54</v>
      </c>
      <c r="K7" s="2">
        <v>38</v>
      </c>
      <c r="L7" s="2">
        <v>23</v>
      </c>
      <c r="M7" s="2">
        <v>50</v>
      </c>
      <c r="N7" s="2">
        <v>89</v>
      </c>
      <c r="O7" s="2">
        <v>106</v>
      </c>
      <c r="P7" s="2">
        <v>48</v>
      </c>
    </row>
    <row r="8" spans="1:16">
      <c r="A8" s="1" t="s">
        <v>20</v>
      </c>
      <c r="B8" s="2">
        <v>609</v>
      </c>
      <c r="C8" s="2">
        <v>124</v>
      </c>
      <c r="D8" s="2">
        <v>485</v>
      </c>
      <c r="E8" s="2">
        <v>38</v>
      </c>
      <c r="F8" s="2">
        <v>48</v>
      </c>
      <c r="G8" s="2">
        <v>40</v>
      </c>
      <c r="H8" s="2">
        <v>63</v>
      </c>
      <c r="I8" s="2">
        <v>40</v>
      </c>
      <c r="J8" s="2">
        <v>35</v>
      </c>
      <c r="K8" s="2">
        <v>32</v>
      </c>
      <c r="L8" s="2">
        <v>13</v>
      </c>
      <c r="M8" s="2">
        <v>41</v>
      </c>
      <c r="N8" s="2">
        <v>56</v>
      </c>
      <c r="O8" s="2">
        <v>155</v>
      </c>
      <c r="P8" s="2">
        <v>48</v>
      </c>
    </row>
    <row r="9" spans="1:16">
      <c r="A9" s="1" t="s">
        <v>46</v>
      </c>
      <c r="B9" s="2">
        <v>601</v>
      </c>
      <c r="C9" s="2">
        <v>163</v>
      </c>
      <c r="D9" s="2">
        <v>438</v>
      </c>
      <c r="E9" s="2">
        <v>53</v>
      </c>
      <c r="F9" s="2">
        <v>54</v>
      </c>
      <c r="G9" s="2">
        <v>100</v>
      </c>
      <c r="H9" s="2">
        <v>49</v>
      </c>
      <c r="I9" s="2">
        <v>32</v>
      </c>
      <c r="J9" s="2">
        <v>28</v>
      </c>
      <c r="K9" s="2">
        <v>21</v>
      </c>
      <c r="L9" s="2">
        <v>32</v>
      </c>
      <c r="M9" s="2">
        <v>34</v>
      </c>
      <c r="N9" s="2">
        <v>47</v>
      </c>
      <c r="O9" s="2">
        <v>95</v>
      </c>
      <c r="P9" s="2">
        <v>56</v>
      </c>
    </row>
    <row r="10" spans="1:16">
      <c r="A10" s="1" t="s">
        <v>48</v>
      </c>
      <c r="B10" s="2">
        <v>527</v>
      </c>
      <c r="C10" s="2">
        <v>117</v>
      </c>
      <c r="D10" s="2">
        <v>410</v>
      </c>
      <c r="E10" s="2">
        <v>17</v>
      </c>
      <c r="F10" s="2">
        <v>57</v>
      </c>
      <c r="G10" s="2">
        <v>66</v>
      </c>
      <c r="H10" s="2">
        <v>49</v>
      </c>
      <c r="I10" s="2">
        <v>14</v>
      </c>
      <c r="J10" s="2">
        <v>25</v>
      </c>
      <c r="K10" s="2">
        <v>26</v>
      </c>
      <c r="L10" s="2">
        <v>19</v>
      </c>
      <c r="M10" s="2">
        <v>20</v>
      </c>
      <c r="N10" s="2">
        <v>86</v>
      </c>
      <c r="O10" s="2">
        <v>97</v>
      </c>
      <c r="P10" s="2">
        <v>51</v>
      </c>
    </row>
    <row r="11" spans="1:16">
      <c r="A11" s="1" t="s">
        <v>41</v>
      </c>
      <c r="B11" s="2">
        <v>512</v>
      </c>
      <c r="C11" s="2">
        <v>167</v>
      </c>
      <c r="D11" s="2">
        <v>345</v>
      </c>
      <c r="E11" s="2">
        <v>41</v>
      </c>
      <c r="F11" s="2">
        <v>84</v>
      </c>
      <c r="G11" s="2">
        <v>68</v>
      </c>
      <c r="H11" s="2">
        <v>28</v>
      </c>
      <c r="I11" s="2">
        <v>30</v>
      </c>
      <c r="J11" s="2">
        <v>12</v>
      </c>
      <c r="K11" s="2">
        <v>21</v>
      </c>
      <c r="L11" s="2">
        <v>41</v>
      </c>
      <c r="M11" s="2">
        <v>44</v>
      </c>
      <c r="N11" s="2">
        <v>60</v>
      </c>
      <c r="O11" s="2">
        <v>48</v>
      </c>
      <c r="P11" s="2">
        <v>35</v>
      </c>
    </row>
    <row r="12" spans="1:16">
      <c r="A12" s="1" t="s">
        <v>27</v>
      </c>
      <c r="B12" s="2">
        <v>475</v>
      </c>
      <c r="C12" s="2">
        <v>171</v>
      </c>
      <c r="D12" s="2">
        <v>304</v>
      </c>
      <c r="E12" s="2">
        <v>28</v>
      </c>
      <c r="F12" s="2">
        <v>26</v>
      </c>
      <c r="G12" s="2">
        <v>42</v>
      </c>
      <c r="H12" s="2">
        <v>42</v>
      </c>
      <c r="I12" s="2">
        <v>14</v>
      </c>
      <c r="J12" s="2">
        <v>28</v>
      </c>
      <c r="K12" s="2">
        <v>19</v>
      </c>
      <c r="L12" s="2">
        <v>11</v>
      </c>
      <c r="M12" s="2">
        <v>16</v>
      </c>
      <c r="N12" s="2">
        <v>57</v>
      </c>
      <c r="O12" s="2">
        <v>104</v>
      </c>
      <c r="P12" s="2">
        <v>88</v>
      </c>
    </row>
    <row r="13" spans="1:16">
      <c r="A13" s="1" t="s">
        <v>53</v>
      </c>
      <c r="B13" s="2">
        <v>474</v>
      </c>
      <c r="C13" s="2">
        <v>93</v>
      </c>
      <c r="D13" s="2">
        <v>381</v>
      </c>
      <c r="E13" s="2">
        <v>39</v>
      </c>
      <c r="F13" s="2">
        <v>68</v>
      </c>
      <c r="G13" s="2">
        <v>65</v>
      </c>
      <c r="H13" s="2">
        <v>33</v>
      </c>
      <c r="I13" s="2">
        <v>14</v>
      </c>
      <c r="J13" s="2">
        <v>15</v>
      </c>
      <c r="K13" s="2">
        <v>14</v>
      </c>
      <c r="L13" s="2">
        <v>18</v>
      </c>
      <c r="M13" s="2">
        <v>50</v>
      </c>
      <c r="N13" s="2">
        <v>46</v>
      </c>
      <c r="O13" s="2">
        <v>65</v>
      </c>
      <c r="P13" s="2">
        <v>47</v>
      </c>
    </row>
    <row r="14" spans="1:16">
      <c r="A14" s="1" t="s">
        <v>16</v>
      </c>
      <c r="B14" s="2">
        <v>458</v>
      </c>
      <c r="C14" s="2">
        <v>147</v>
      </c>
      <c r="D14" s="2">
        <v>311</v>
      </c>
      <c r="E14" s="2">
        <v>19</v>
      </c>
      <c r="F14" s="2">
        <v>52</v>
      </c>
      <c r="G14" s="2">
        <v>49</v>
      </c>
      <c r="H14" s="2">
        <v>47</v>
      </c>
      <c r="I14" s="2">
        <v>32</v>
      </c>
      <c r="J14" s="2">
        <v>30</v>
      </c>
      <c r="K14" s="2">
        <v>27</v>
      </c>
      <c r="L14" s="2">
        <v>14</v>
      </c>
      <c r="M14" s="2">
        <v>27</v>
      </c>
      <c r="N14" s="2">
        <v>51</v>
      </c>
      <c r="O14" s="2">
        <v>72</v>
      </c>
      <c r="P14" s="2">
        <v>38</v>
      </c>
    </row>
    <row r="15" spans="1:16">
      <c r="A15" s="1" t="s">
        <v>29</v>
      </c>
      <c r="B15" s="2">
        <v>457</v>
      </c>
      <c r="C15" s="2">
        <v>185</v>
      </c>
      <c r="D15" s="2">
        <v>272</v>
      </c>
      <c r="E15" s="2">
        <v>14</v>
      </c>
      <c r="F15" s="2">
        <v>45</v>
      </c>
      <c r="G15" s="2">
        <v>54</v>
      </c>
      <c r="H15" s="2">
        <v>69</v>
      </c>
      <c r="I15" s="2">
        <v>37</v>
      </c>
      <c r="J15" s="2">
        <v>43</v>
      </c>
      <c r="K15" s="2">
        <v>21</v>
      </c>
      <c r="L15" s="2">
        <v>25</v>
      </c>
      <c r="M15" s="2">
        <v>25</v>
      </c>
      <c r="N15" s="2">
        <v>33</v>
      </c>
      <c r="O15" s="2">
        <v>46</v>
      </c>
      <c r="P15" s="2">
        <v>45</v>
      </c>
    </row>
    <row r="16" spans="1:16">
      <c r="A16" s="1" t="s">
        <v>18</v>
      </c>
      <c r="B16" s="2">
        <v>416</v>
      </c>
      <c r="C16" s="2">
        <v>99</v>
      </c>
      <c r="D16" s="2">
        <v>317</v>
      </c>
      <c r="E16" s="2">
        <v>45</v>
      </c>
      <c r="F16" s="2">
        <v>29</v>
      </c>
      <c r="G16" s="2">
        <v>39</v>
      </c>
      <c r="H16" s="2">
        <v>25</v>
      </c>
      <c r="I16" s="2">
        <v>18</v>
      </c>
      <c r="J16" s="2">
        <v>16</v>
      </c>
      <c r="K16" s="2">
        <v>9</v>
      </c>
      <c r="L16" s="2">
        <v>10</v>
      </c>
      <c r="M16" s="2">
        <v>40</v>
      </c>
      <c r="N16" s="2">
        <v>70</v>
      </c>
      <c r="O16" s="2">
        <v>79</v>
      </c>
      <c r="P16" s="2">
        <v>36</v>
      </c>
    </row>
    <row r="17" spans="1:16">
      <c r="A17" s="1" t="s">
        <v>15</v>
      </c>
      <c r="B17" s="2">
        <v>396</v>
      </c>
      <c r="C17" s="2">
        <v>183</v>
      </c>
      <c r="D17" s="2">
        <v>213</v>
      </c>
      <c r="E17" s="2">
        <v>19</v>
      </c>
      <c r="F17" s="2">
        <v>34</v>
      </c>
      <c r="G17" s="2">
        <v>79</v>
      </c>
      <c r="H17" s="2">
        <v>26</v>
      </c>
      <c r="I17" s="2">
        <v>22</v>
      </c>
      <c r="J17" s="2">
        <v>19</v>
      </c>
      <c r="K17" s="2">
        <v>24</v>
      </c>
      <c r="L17" s="2">
        <v>33</v>
      </c>
      <c r="M17" s="2">
        <v>33</v>
      </c>
      <c r="N17" s="2">
        <v>41</v>
      </c>
      <c r="O17" s="2">
        <v>37</v>
      </c>
      <c r="P17" s="2">
        <v>29</v>
      </c>
    </row>
    <row r="18" spans="1:16">
      <c r="A18" s="1" t="s">
        <v>34</v>
      </c>
      <c r="B18" s="2">
        <v>394</v>
      </c>
      <c r="C18" s="2">
        <v>125</v>
      </c>
      <c r="D18" s="2">
        <v>269</v>
      </c>
      <c r="E18" s="2">
        <v>37</v>
      </c>
      <c r="F18" s="2">
        <v>30</v>
      </c>
      <c r="G18" s="2">
        <v>61</v>
      </c>
      <c r="H18" s="2">
        <v>23</v>
      </c>
      <c r="I18" s="2">
        <v>28</v>
      </c>
      <c r="J18" s="2">
        <v>25</v>
      </c>
      <c r="K18" s="2">
        <v>20</v>
      </c>
      <c r="L18" s="2">
        <v>12</v>
      </c>
      <c r="M18" s="2">
        <v>23</v>
      </c>
      <c r="N18" s="2">
        <v>37</v>
      </c>
      <c r="O18" s="2">
        <v>64</v>
      </c>
      <c r="P18" s="2">
        <v>34</v>
      </c>
    </row>
    <row r="19" spans="1:16">
      <c r="A19" s="1" t="s">
        <v>35</v>
      </c>
      <c r="B19" s="2">
        <v>388</v>
      </c>
      <c r="C19" s="2">
        <v>123</v>
      </c>
      <c r="D19" s="2">
        <v>265</v>
      </c>
      <c r="E19" s="2">
        <v>31</v>
      </c>
      <c r="F19" s="2">
        <v>50</v>
      </c>
      <c r="G19" s="2">
        <v>69</v>
      </c>
      <c r="H19" s="2">
        <v>18</v>
      </c>
      <c r="I19" s="2">
        <v>20</v>
      </c>
      <c r="J19" s="2">
        <v>26</v>
      </c>
      <c r="K19" s="2">
        <v>9</v>
      </c>
      <c r="L19" s="2">
        <v>12</v>
      </c>
      <c r="M19" s="2">
        <v>19</v>
      </c>
      <c r="N19" s="2">
        <v>36</v>
      </c>
      <c r="O19" s="2">
        <v>71</v>
      </c>
      <c r="P19" s="2">
        <v>27</v>
      </c>
    </row>
    <row r="20" spans="1:16">
      <c r="A20" s="1" t="s">
        <v>26</v>
      </c>
      <c r="B20" s="2">
        <v>358</v>
      </c>
      <c r="C20" s="2">
        <v>86</v>
      </c>
      <c r="D20" s="2">
        <v>272</v>
      </c>
      <c r="E20" s="2">
        <v>13</v>
      </c>
      <c r="F20" s="2">
        <v>36</v>
      </c>
      <c r="G20" s="2">
        <v>70</v>
      </c>
      <c r="H20" s="2">
        <v>10</v>
      </c>
      <c r="I20" s="2">
        <v>2</v>
      </c>
      <c r="J20" s="2">
        <v>13</v>
      </c>
      <c r="K20" s="2">
        <v>6</v>
      </c>
      <c r="L20" s="2">
        <v>19</v>
      </c>
      <c r="M20" s="2">
        <v>32</v>
      </c>
      <c r="N20" s="2">
        <v>54</v>
      </c>
      <c r="O20" s="2">
        <v>58</v>
      </c>
      <c r="P20" s="2">
        <v>45</v>
      </c>
    </row>
    <row r="21" spans="1:16">
      <c r="A21" s="1" t="s">
        <v>22</v>
      </c>
      <c r="B21" s="2">
        <v>347</v>
      </c>
      <c r="C21" s="2">
        <v>38</v>
      </c>
      <c r="D21" s="2">
        <v>309</v>
      </c>
      <c r="E21" s="2">
        <v>34</v>
      </c>
      <c r="F21" s="2">
        <v>27</v>
      </c>
      <c r="G21" s="2">
        <v>99</v>
      </c>
      <c r="H21" s="2">
        <v>35</v>
      </c>
      <c r="I21" s="2">
        <v>23</v>
      </c>
      <c r="J21" s="2">
        <v>32</v>
      </c>
      <c r="K21" s="2">
        <v>14</v>
      </c>
      <c r="L21" s="2">
        <v>12</v>
      </c>
      <c r="M21" s="2">
        <v>12</v>
      </c>
      <c r="N21" s="2">
        <v>17</v>
      </c>
      <c r="O21" s="2">
        <v>16</v>
      </c>
      <c r="P21" s="2">
        <v>26</v>
      </c>
    </row>
    <row r="22" spans="1:16">
      <c r="A22" s="1" t="s">
        <v>17</v>
      </c>
      <c r="B22" s="2">
        <v>314</v>
      </c>
      <c r="C22" s="2">
        <v>74</v>
      </c>
      <c r="D22" s="2">
        <v>240</v>
      </c>
      <c r="E22" s="2">
        <v>39</v>
      </c>
      <c r="F22" s="2">
        <v>36</v>
      </c>
      <c r="G22" s="2">
        <v>30</v>
      </c>
      <c r="H22" s="2">
        <v>17</v>
      </c>
      <c r="I22" s="2">
        <v>11</v>
      </c>
      <c r="J22" s="2">
        <v>16</v>
      </c>
      <c r="K22" s="2">
        <v>16</v>
      </c>
      <c r="L22" s="2">
        <v>6</v>
      </c>
      <c r="M22" s="2">
        <v>26</v>
      </c>
      <c r="N22" s="2">
        <v>33</v>
      </c>
      <c r="O22" s="2">
        <v>71</v>
      </c>
      <c r="P22" s="2">
        <v>13</v>
      </c>
    </row>
    <row r="23" spans="1:16">
      <c r="A23" s="1" t="s">
        <v>38</v>
      </c>
      <c r="B23" s="2">
        <v>297</v>
      </c>
      <c r="C23" s="2">
        <v>83</v>
      </c>
      <c r="D23" s="2">
        <v>214</v>
      </c>
      <c r="E23" s="2">
        <v>12</v>
      </c>
      <c r="F23" s="2">
        <v>41</v>
      </c>
      <c r="G23" s="2">
        <v>26</v>
      </c>
      <c r="H23" s="2">
        <v>10</v>
      </c>
      <c r="I23" s="2">
        <v>36</v>
      </c>
      <c r="J23" s="2">
        <v>21</v>
      </c>
      <c r="K23" s="2">
        <v>24</v>
      </c>
      <c r="L23" s="2">
        <v>15</v>
      </c>
      <c r="M23" s="2">
        <v>19</v>
      </c>
      <c r="N23" s="2">
        <v>26</v>
      </c>
      <c r="O23" s="2">
        <v>49</v>
      </c>
      <c r="P23" s="2">
        <v>18</v>
      </c>
    </row>
    <row r="24" spans="1:16">
      <c r="A24" s="1" t="s">
        <v>49</v>
      </c>
      <c r="B24" s="2">
        <v>289</v>
      </c>
      <c r="C24" s="2">
        <v>73</v>
      </c>
      <c r="D24" s="2">
        <v>216</v>
      </c>
      <c r="E24" s="2">
        <v>12</v>
      </c>
      <c r="F24" s="2">
        <v>23</v>
      </c>
      <c r="G24" s="2">
        <v>50</v>
      </c>
      <c r="H24" s="2">
        <v>17</v>
      </c>
      <c r="I24" s="2">
        <v>6</v>
      </c>
      <c r="J24" s="2">
        <v>25</v>
      </c>
      <c r="K24" s="2">
        <v>16</v>
      </c>
      <c r="L24" s="2">
        <v>7</v>
      </c>
      <c r="M24" s="2">
        <v>25</v>
      </c>
      <c r="N24" s="2">
        <v>43</v>
      </c>
      <c r="O24" s="2">
        <v>32</v>
      </c>
      <c r="P24" s="2">
        <v>33</v>
      </c>
    </row>
    <row r="25" spans="1:16">
      <c r="A25" s="1" t="s">
        <v>57</v>
      </c>
      <c r="B25" s="2">
        <v>287</v>
      </c>
      <c r="C25" s="2">
        <v>55</v>
      </c>
      <c r="D25" s="2">
        <v>232</v>
      </c>
      <c r="E25" s="2">
        <v>26</v>
      </c>
      <c r="F25" s="2">
        <v>42</v>
      </c>
      <c r="G25" s="2">
        <v>15</v>
      </c>
      <c r="H25" s="2">
        <v>30</v>
      </c>
      <c r="I25" s="2">
        <v>15</v>
      </c>
      <c r="J25" s="2">
        <v>16</v>
      </c>
      <c r="K25" s="2">
        <v>20</v>
      </c>
      <c r="L25" s="2">
        <v>9</v>
      </c>
      <c r="M25" s="2">
        <v>43</v>
      </c>
      <c r="N25" s="2">
        <v>40</v>
      </c>
      <c r="O25" s="2">
        <v>20</v>
      </c>
      <c r="P25" s="2">
        <v>11</v>
      </c>
    </row>
    <row r="26" spans="1:16">
      <c r="A26" s="1" t="s">
        <v>40</v>
      </c>
      <c r="B26" s="2">
        <v>248</v>
      </c>
      <c r="C26" s="2">
        <v>87</v>
      </c>
      <c r="D26" s="2">
        <v>161</v>
      </c>
      <c r="E26" s="2">
        <v>44</v>
      </c>
      <c r="F26" s="2">
        <v>7</v>
      </c>
      <c r="G26" s="2">
        <v>24</v>
      </c>
      <c r="H26" s="2">
        <v>13</v>
      </c>
      <c r="I26" s="2">
        <v>19</v>
      </c>
      <c r="J26" s="2">
        <v>19</v>
      </c>
      <c r="K26" s="2">
        <v>8</v>
      </c>
      <c r="L26" s="2">
        <v>7</v>
      </c>
      <c r="M26" s="2">
        <v>18</v>
      </c>
      <c r="N26" s="2">
        <v>24</v>
      </c>
      <c r="O26" s="2">
        <v>51</v>
      </c>
      <c r="P26" s="2">
        <v>14</v>
      </c>
    </row>
    <row r="27" spans="1:16">
      <c r="A27" s="1" t="s">
        <v>59</v>
      </c>
      <c r="B27" s="2">
        <v>227</v>
      </c>
      <c r="C27" s="2">
        <v>86</v>
      </c>
      <c r="D27" s="2">
        <v>141</v>
      </c>
      <c r="E27" s="2">
        <v>14</v>
      </c>
      <c r="F27" s="2">
        <v>9</v>
      </c>
      <c r="G27" s="2">
        <v>13</v>
      </c>
      <c r="H27" s="2">
        <v>16</v>
      </c>
      <c r="I27" s="2">
        <v>17</v>
      </c>
      <c r="J27" s="2">
        <v>26</v>
      </c>
      <c r="K27" s="2">
        <v>20</v>
      </c>
      <c r="L27" s="2">
        <v>21</v>
      </c>
      <c r="M27" s="2">
        <v>14</v>
      </c>
      <c r="N27" s="2">
        <v>24</v>
      </c>
      <c r="O27" s="2">
        <v>36</v>
      </c>
      <c r="P27" s="2">
        <v>17</v>
      </c>
    </row>
    <row r="28" spans="1:16">
      <c r="A28" s="1" t="s">
        <v>44</v>
      </c>
      <c r="B28" s="2">
        <v>215</v>
      </c>
      <c r="C28" s="2">
        <v>29</v>
      </c>
      <c r="D28" s="2">
        <v>186</v>
      </c>
      <c r="E28" s="2">
        <v>6</v>
      </c>
      <c r="F28" s="2">
        <v>3</v>
      </c>
      <c r="G28" s="2">
        <v>7</v>
      </c>
      <c r="H28" s="2">
        <v>4</v>
      </c>
      <c r="I28" s="2">
        <v>20</v>
      </c>
      <c r="J28" s="2">
        <v>3</v>
      </c>
      <c r="K28" s="2">
        <v>3</v>
      </c>
      <c r="L28" s="2">
        <v>6</v>
      </c>
      <c r="M28" s="2">
        <v>16</v>
      </c>
      <c r="N28" s="2">
        <v>128</v>
      </c>
      <c r="O28" s="2">
        <v>18</v>
      </c>
      <c r="P28" s="2">
        <v>1</v>
      </c>
    </row>
    <row r="29" spans="1:16">
      <c r="A29" s="1" t="s">
        <v>33</v>
      </c>
      <c r="B29" s="2">
        <v>189</v>
      </c>
      <c r="C29" s="2">
        <v>44</v>
      </c>
      <c r="D29" s="2">
        <v>145</v>
      </c>
      <c r="E29" s="2">
        <v>10</v>
      </c>
      <c r="F29" s="2">
        <v>16</v>
      </c>
      <c r="G29" s="2">
        <v>14</v>
      </c>
      <c r="H29" s="2">
        <v>9</v>
      </c>
      <c r="I29" s="2">
        <v>9</v>
      </c>
      <c r="J29" s="2">
        <v>16</v>
      </c>
      <c r="K29" s="2">
        <v>18</v>
      </c>
      <c r="L29" s="2">
        <v>26</v>
      </c>
      <c r="M29" s="2">
        <v>21</v>
      </c>
      <c r="N29" s="2">
        <v>15</v>
      </c>
      <c r="O29" s="2">
        <v>18</v>
      </c>
      <c r="P29" s="2">
        <v>17</v>
      </c>
    </row>
    <row r="30" spans="1:16">
      <c r="A30" s="1" t="s">
        <v>60</v>
      </c>
      <c r="B30" s="2">
        <v>187</v>
      </c>
      <c r="C30" s="2">
        <v>60</v>
      </c>
      <c r="D30" s="2">
        <v>127</v>
      </c>
      <c r="E30" s="2">
        <v>8</v>
      </c>
      <c r="F30" s="2">
        <v>21</v>
      </c>
      <c r="G30" s="2">
        <v>40</v>
      </c>
      <c r="H30" s="2">
        <v>17</v>
      </c>
      <c r="I30" s="2">
        <v>7</v>
      </c>
      <c r="J30" s="2">
        <v>9</v>
      </c>
      <c r="K30" s="2">
        <v>8</v>
      </c>
      <c r="L30" s="2">
        <v>8</v>
      </c>
      <c r="M30" s="2">
        <v>20</v>
      </c>
      <c r="N30" s="2">
        <v>20</v>
      </c>
      <c r="O30" s="2">
        <v>19</v>
      </c>
      <c r="P30" s="2">
        <v>10</v>
      </c>
    </row>
    <row r="31" spans="1:16">
      <c r="A31" s="1" t="s">
        <v>47</v>
      </c>
      <c r="B31" s="2">
        <v>177</v>
      </c>
      <c r="C31" s="2">
        <v>48</v>
      </c>
      <c r="D31" s="2">
        <v>129</v>
      </c>
      <c r="E31" s="2">
        <v>8</v>
      </c>
      <c r="F31" s="2">
        <v>17</v>
      </c>
      <c r="G31" s="2">
        <v>50</v>
      </c>
      <c r="H31" s="2">
        <v>5</v>
      </c>
      <c r="I31" s="2">
        <v>6</v>
      </c>
      <c r="J31" s="2">
        <v>16</v>
      </c>
      <c r="K31" s="2">
        <v>4</v>
      </c>
      <c r="L31" s="2">
        <v>5</v>
      </c>
      <c r="M31" s="2">
        <v>12</v>
      </c>
      <c r="N31" s="2">
        <v>9</v>
      </c>
      <c r="O31" s="2">
        <v>35</v>
      </c>
      <c r="P31" s="2">
        <v>10</v>
      </c>
    </row>
    <row r="32" spans="1:16">
      <c r="A32" s="1" t="s">
        <v>28</v>
      </c>
      <c r="B32" s="2">
        <v>160</v>
      </c>
      <c r="C32" s="2">
        <v>60</v>
      </c>
      <c r="D32" s="2">
        <v>100</v>
      </c>
      <c r="E32" s="2">
        <v>18</v>
      </c>
      <c r="F32" s="2">
        <v>10</v>
      </c>
      <c r="G32" s="2">
        <v>15</v>
      </c>
      <c r="H32" s="2">
        <v>16</v>
      </c>
      <c r="I32" s="2">
        <v>4</v>
      </c>
      <c r="J32" s="2">
        <v>19</v>
      </c>
      <c r="K32" s="2">
        <v>7</v>
      </c>
      <c r="L32" s="2">
        <v>2</v>
      </c>
      <c r="M32" s="2">
        <v>13</v>
      </c>
      <c r="N32" s="2">
        <v>25</v>
      </c>
      <c r="O32" s="2">
        <v>15</v>
      </c>
      <c r="P32" s="2">
        <v>16</v>
      </c>
    </row>
    <row r="33" spans="1:16">
      <c r="A33" s="1" t="s">
        <v>42</v>
      </c>
      <c r="B33" s="2">
        <v>151</v>
      </c>
      <c r="C33" s="2">
        <v>42</v>
      </c>
      <c r="D33" s="2">
        <v>109</v>
      </c>
      <c r="E33" s="2">
        <v>6</v>
      </c>
      <c r="F33" s="2">
        <v>21</v>
      </c>
      <c r="G33" s="2">
        <v>10</v>
      </c>
      <c r="H33" s="2">
        <v>2</v>
      </c>
      <c r="I33" s="2">
        <v>9</v>
      </c>
      <c r="J33" s="2">
        <v>12</v>
      </c>
      <c r="K33" s="2">
        <v>9</v>
      </c>
      <c r="L33" s="2">
        <v>14</v>
      </c>
      <c r="M33" s="2">
        <v>13</v>
      </c>
      <c r="N33" s="2">
        <v>17</v>
      </c>
      <c r="O33" s="2">
        <v>22</v>
      </c>
      <c r="P33" s="2">
        <v>16</v>
      </c>
    </row>
    <row r="34" spans="1:16">
      <c r="A34" s="1" t="s">
        <v>19</v>
      </c>
      <c r="B34" s="2">
        <v>149</v>
      </c>
      <c r="C34" s="2">
        <v>47</v>
      </c>
      <c r="D34" s="2">
        <v>102</v>
      </c>
      <c r="E34" s="2">
        <v>5</v>
      </c>
      <c r="F34" s="2">
        <v>17</v>
      </c>
      <c r="G34" s="2">
        <v>21</v>
      </c>
      <c r="H34" s="2">
        <v>14</v>
      </c>
      <c r="I34" s="2">
        <v>6</v>
      </c>
      <c r="J34" s="2">
        <v>5</v>
      </c>
      <c r="K34" s="2">
        <v>13</v>
      </c>
      <c r="L34" s="2">
        <v>16</v>
      </c>
      <c r="M34" s="2">
        <v>8</v>
      </c>
      <c r="N34" s="2">
        <v>11</v>
      </c>
      <c r="O34" s="2">
        <v>18</v>
      </c>
      <c r="P34" s="2">
        <v>15</v>
      </c>
    </row>
    <row r="35" spans="1:16">
      <c r="A35" s="1" t="s">
        <v>32</v>
      </c>
      <c r="B35" s="2">
        <v>122</v>
      </c>
      <c r="C35" s="2">
        <v>57</v>
      </c>
      <c r="D35" s="2">
        <v>65</v>
      </c>
      <c r="E35" s="2">
        <v>12</v>
      </c>
      <c r="F35" s="2">
        <v>22</v>
      </c>
      <c r="G35" s="2">
        <v>21</v>
      </c>
      <c r="H35" s="2">
        <v>7</v>
      </c>
      <c r="I35" s="2">
        <v>1</v>
      </c>
      <c r="J35" s="2">
        <v>2</v>
      </c>
      <c r="K35" s="2">
        <v>3</v>
      </c>
      <c r="L35" s="2">
        <v>4</v>
      </c>
      <c r="M35" s="2">
        <v>9</v>
      </c>
      <c r="N35" s="2">
        <v>19</v>
      </c>
      <c r="O35" s="2">
        <v>20</v>
      </c>
      <c r="P35" s="2">
        <v>2</v>
      </c>
    </row>
    <row r="36" spans="1:16">
      <c r="A36" s="1" t="s">
        <v>30</v>
      </c>
      <c r="B36" s="2">
        <v>100</v>
      </c>
      <c r="C36" s="2">
        <v>33</v>
      </c>
      <c r="D36" s="2">
        <v>67</v>
      </c>
      <c r="E36" s="2">
        <v>7</v>
      </c>
      <c r="F36" s="2">
        <v>12</v>
      </c>
      <c r="G36" s="2">
        <v>11</v>
      </c>
      <c r="H36" s="2">
        <v>12</v>
      </c>
      <c r="I36" s="2">
        <v>1</v>
      </c>
      <c r="J36" s="2">
        <v>0</v>
      </c>
      <c r="K36" s="2">
        <v>4</v>
      </c>
      <c r="L36" s="2">
        <v>4</v>
      </c>
      <c r="M36" s="2">
        <v>9</v>
      </c>
      <c r="N36" s="2">
        <v>8</v>
      </c>
      <c r="O36" s="2">
        <v>20</v>
      </c>
      <c r="P36" s="2">
        <v>12</v>
      </c>
    </row>
    <row r="37" spans="1:16">
      <c r="A37" s="1" t="s">
        <v>23</v>
      </c>
      <c r="B37" s="2">
        <v>80</v>
      </c>
      <c r="C37" s="2">
        <v>17</v>
      </c>
      <c r="D37" s="2">
        <v>63</v>
      </c>
      <c r="E37" s="2">
        <v>12</v>
      </c>
      <c r="F37" s="2">
        <v>6</v>
      </c>
      <c r="G37" s="2">
        <v>10</v>
      </c>
      <c r="H37" s="2">
        <v>8</v>
      </c>
      <c r="I37" s="2">
        <v>1</v>
      </c>
      <c r="J37" s="2">
        <v>4</v>
      </c>
      <c r="K37" s="2">
        <v>2</v>
      </c>
      <c r="L37" s="2">
        <v>5</v>
      </c>
      <c r="M37" s="2">
        <v>5</v>
      </c>
      <c r="N37" s="2">
        <v>7</v>
      </c>
      <c r="O37" s="2">
        <v>14</v>
      </c>
      <c r="P37" s="2">
        <v>6</v>
      </c>
    </row>
    <row r="38" spans="1:16">
      <c r="A38" s="1" t="s">
        <v>25</v>
      </c>
      <c r="B38" s="2">
        <v>71</v>
      </c>
      <c r="C38" s="2">
        <v>25</v>
      </c>
      <c r="D38" s="2">
        <v>46</v>
      </c>
      <c r="E38" s="2">
        <v>17</v>
      </c>
      <c r="F38" s="2">
        <v>7</v>
      </c>
      <c r="G38" s="2">
        <v>3</v>
      </c>
      <c r="H38" s="2">
        <v>6</v>
      </c>
      <c r="I38" s="2">
        <v>1</v>
      </c>
      <c r="J38" s="2">
        <v>7</v>
      </c>
      <c r="K38" s="2">
        <v>7</v>
      </c>
      <c r="L38" s="2">
        <v>4</v>
      </c>
      <c r="M38" s="2">
        <v>5</v>
      </c>
      <c r="N38" s="2">
        <v>4</v>
      </c>
      <c r="O38" s="2">
        <v>7</v>
      </c>
      <c r="P38" s="2">
        <v>3</v>
      </c>
    </row>
    <row r="39" spans="1:16">
      <c r="A39" s="1" t="s">
        <v>21</v>
      </c>
      <c r="B39" s="2">
        <v>27</v>
      </c>
      <c r="C39" s="2">
        <v>5</v>
      </c>
      <c r="D39" s="2">
        <v>22</v>
      </c>
      <c r="E39" s="2">
        <v>3</v>
      </c>
      <c r="F39" s="2">
        <v>8</v>
      </c>
      <c r="G39" s="2">
        <v>6</v>
      </c>
      <c r="H39" s="2">
        <v>1</v>
      </c>
      <c r="I39" s="2">
        <v>0</v>
      </c>
      <c r="J39" s="2">
        <v>1</v>
      </c>
      <c r="K39" s="2">
        <v>1</v>
      </c>
      <c r="L39" s="2">
        <v>2</v>
      </c>
      <c r="M39" s="2">
        <v>0</v>
      </c>
      <c r="N39" s="2">
        <v>1</v>
      </c>
      <c r="O39" s="2">
        <v>2</v>
      </c>
      <c r="P39" s="2">
        <v>2</v>
      </c>
    </row>
    <row r="40" spans="1:16">
      <c r="A40" s="1" t="s">
        <v>56</v>
      </c>
      <c r="B40" s="2">
        <v>27</v>
      </c>
      <c r="C40" s="2">
        <v>7</v>
      </c>
      <c r="D40" s="2">
        <v>20</v>
      </c>
      <c r="E40" s="2">
        <v>0</v>
      </c>
      <c r="F40" s="2">
        <v>13</v>
      </c>
      <c r="G40" s="2">
        <v>7</v>
      </c>
      <c r="H40" s="2">
        <v>1</v>
      </c>
      <c r="I40" s="2">
        <v>0</v>
      </c>
      <c r="J40" s="2">
        <v>1</v>
      </c>
      <c r="K40" s="2">
        <v>0</v>
      </c>
      <c r="L40" s="2">
        <v>0</v>
      </c>
      <c r="M40" s="2">
        <v>2</v>
      </c>
      <c r="N40" s="2">
        <v>3</v>
      </c>
      <c r="O40" s="2">
        <v>0</v>
      </c>
      <c r="P40" s="2">
        <v>0</v>
      </c>
    </row>
    <row r="41" spans="1:16">
      <c r="A41" s="1" t="s">
        <v>52</v>
      </c>
      <c r="B41" s="2">
        <v>24</v>
      </c>
      <c r="C41" s="2">
        <v>9</v>
      </c>
      <c r="D41" s="2">
        <v>15</v>
      </c>
      <c r="E41" s="2">
        <v>1</v>
      </c>
      <c r="F41" s="2">
        <v>2</v>
      </c>
      <c r="G41" s="2">
        <v>2</v>
      </c>
      <c r="H41" s="2">
        <v>4</v>
      </c>
      <c r="I41" s="2">
        <v>1</v>
      </c>
      <c r="J41" s="2">
        <v>1</v>
      </c>
      <c r="K41" s="2">
        <v>2</v>
      </c>
      <c r="L41" s="2">
        <v>1</v>
      </c>
      <c r="M41" s="2">
        <v>4</v>
      </c>
      <c r="N41" s="2">
        <v>3</v>
      </c>
      <c r="O41" s="2">
        <v>3</v>
      </c>
      <c r="P41" s="2">
        <v>0</v>
      </c>
    </row>
    <row r="42" spans="1:16">
      <c r="A42" s="1" t="s">
        <v>39</v>
      </c>
      <c r="B42" s="2">
        <v>23</v>
      </c>
      <c r="C42" s="2">
        <v>6</v>
      </c>
      <c r="D42" s="2">
        <v>17</v>
      </c>
      <c r="E42" s="2">
        <v>1</v>
      </c>
      <c r="F42" s="2">
        <v>2</v>
      </c>
      <c r="G42" s="2">
        <v>0</v>
      </c>
      <c r="H42" s="2">
        <v>0</v>
      </c>
      <c r="I42" s="2">
        <v>3</v>
      </c>
      <c r="J42" s="2">
        <v>2</v>
      </c>
      <c r="K42" s="2">
        <v>2</v>
      </c>
      <c r="L42" s="2">
        <v>2</v>
      </c>
      <c r="M42" s="2">
        <v>3</v>
      </c>
      <c r="N42" s="2">
        <v>5</v>
      </c>
      <c r="O42" s="2">
        <v>1</v>
      </c>
      <c r="P42" s="2">
        <v>2</v>
      </c>
    </row>
    <row r="43" spans="1:16">
      <c r="A43" s="1" t="s">
        <v>37</v>
      </c>
      <c r="B43" s="2">
        <v>19</v>
      </c>
      <c r="C43" s="2">
        <v>2</v>
      </c>
      <c r="D43" s="2">
        <v>17</v>
      </c>
      <c r="E43" s="2">
        <v>1</v>
      </c>
      <c r="F43" s="2">
        <v>1</v>
      </c>
      <c r="G43" s="2">
        <v>0</v>
      </c>
      <c r="H43" s="2">
        <v>1</v>
      </c>
      <c r="I43" s="2">
        <v>4</v>
      </c>
      <c r="J43" s="2">
        <v>0</v>
      </c>
      <c r="K43" s="2">
        <v>0</v>
      </c>
      <c r="L43" s="2">
        <v>2</v>
      </c>
      <c r="M43" s="2">
        <v>5</v>
      </c>
      <c r="N43" s="2">
        <v>0</v>
      </c>
      <c r="O43" s="2">
        <v>1</v>
      </c>
      <c r="P43" s="2">
        <v>4</v>
      </c>
    </row>
    <row r="44" spans="1:16">
      <c r="A44" s="1" t="s">
        <v>45</v>
      </c>
      <c r="B44" s="2">
        <v>17</v>
      </c>
      <c r="C44" s="2">
        <v>0</v>
      </c>
      <c r="D44" s="2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">
        <v>3</v>
      </c>
      <c r="O44" s="2">
        <v>13</v>
      </c>
      <c r="P44" s="2">
        <v>0</v>
      </c>
    </row>
    <row r="45" spans="1:16">
      <c r="A45" s="1" t="s">
        <v>24</v>
      </c>
      <c r="B45" s="2">
        <v>10</v>
      </c>
      <c r="C45" s="2">
        <v>1</v>
      </c>
      <c r="D45" s="2">
        <v>9</v>
      </c>
      <c r="E45" s="2">
        <v>0</v>
      </c>
      <c r="F45" s="2">
        <v>1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7</v>
      </c>
    </row>
    <row r="46" spans="1:16">
      <c r="A46" s="1" t="s">
        <v>55</v>
      </c>
      <c r="B46" s="2">
        <v>8</v>
      </c>
      <c r="C46" s="2">
        <v>1</v>
      </c>
      <c r="D46" s="2">
        <v>7</v>
      </c>
      <c r="E46" s="2">
        <v>0</v>
      </c>
      <c r="F46" s="2">
        <v>0</v>
      </c>
      <c r="G46" s="2">
        <v>0</v>
      </c>
      <c r="H46" s="2">
        <v>0</v>
      </c>
      <c r="I46" s="2">
        <v>2</v>
      </c>
      <c r="J46" s="2">
        <v>0</v>
      </c>
      <c r="K46" s="2">
        <v>0</v>
      </c>
      <c r="L46" s="2">
        <v>0</v>
      </c>
      <c r="M46" s="2">
        <v>0</v>
      </c>
      <c r="N46" s="2">
        <v>1</v>
      </c>
      <c r="O46" s="2">
        <v>4</v>
      </c>
      <c r="P46" s="2">
        <v>1</v>
      </c>
    </row>
    <row r="47" spans="1:16">
      <c r="A47" s="1" t="s">
        <v>31</v>
      </c>
      <c r="B47" s="2">
        <v>4</v>
      </c>
      <c r="C47" s="2">
        <v>2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2</v>
      </c>
      <c r="O47" s="2">
        <v>0</v>
      </c>
      <c r="P47" s="2">
        <v>2</v>
      </c>
    </row>
    <row r="48" spans="1:16">
      <c r="A48" s="1" t="s">
        <v>54</v>
      </c>
      <c r="B48" s="2">
        <v>4</v>
      </c>
      <c r="C48" s="2">
        <v>1</v>
      </c>
      <c r="D48" s="2">
        <v>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  <c r="O48" s="2">
        <v>1</v>
      </c>
      <c r="P48" s="2">
        <v>2</v>
      </c>
    </row>
    <row r="49" spans="1:16">
      <c r="A49" s="1" t="s">
        <v>61</v>
      </c>
      <c r="B49" s="2">
        <v>4</v>
      </c>
      <c r="C49" s="2">
        <v>0</v>
      </c>
      <c r="D49" s="2">
        <v>4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2</v>
      </c>
      <c r="N49" s="2">
        <v>1</v>
      </c>
      <c r="O49" s="2">
        <v>1</v>
      </c>
      <c r="P49" s="2">
        <v>0</v>
      </c>
    </row>
  </sheetData>
  <sortState ref="A2:P48">
    <sortCondition descending="1" ref="B2:B4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P47"/>
  <sheetViews>
    <sheetView topLeftCell="A31" workbookViewId="0">
      <selection activeCell="B47" sqref="A3:B47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2569</v>
      </c>
      <c r="C2" s="5">
        <v>686</v>
      </c>
      <c r="D2" s="5">
        <v>1883</v>
      </c>
      <c r="E2" s="5">
        <v>155</v>
      </c>
      <c r="F2" s="5">
        <v>213</v>
      </c>
      <c r="G2" s="5">
        <v>289</v>
      </c>
      <c r="H2" s="5">
        <v>231</v>
      </c>
      <c r="I2" s="5">
        <v>94</v>
      </c>
      <c r="J2" s="5">
        <v>110</v>
      </c>
      <c r="K2" s="5">
        <v>127</v>
      </c>
      <c r="L2" s="5">
        <v>107</v>
      </c>
      <c r="M2" s="5">
        <v>224</v>
      </c>
      <c r="N2" s="5">
        <v>314</v>
      </c>
      <c r="O2" s="5">
        <v>441</v>
      </c>
      <c r="P2" s="5">
        <v>264</v>
      </c>
    </row>
    <row r="3" spans="1:16">
      <c r="A3" s="1" t="s">
        <v>50</v>
      </c>
      <c r="B3" s="2">
        <v>320</v>
      </c>
      <c r="C3" s="2">
        <v>83</v>
      </c>
      <c r="D3" s="2">
        <v>237</v>
      </c>
      <c r="E3" s="2">
        <v>25</v>
      </c>
      <c r="F3" s="2">
        <v>21</v>
      </c>
      <c r="G3" s="2">
        <v>44</v>
      </c>
      <c r="H3" s="2">
        <v>26</v>
      </c>
      <c r="I3" s="2">
        <v>20</v>
      </c>
      <c r="J3" s="2">
        <v>9</v>
      </c>
      <c r="K3" s="2">
        <v>14</v>
      </c>
      <c r="L3" s="2">
        <v>11</v>
      </c>
      <c r="M3" s="2">
        <v>20</v>
      </c>
      <c r="N3" s="2">
        <v>27</v>
      </c>
      <c r="O3" s="2">
        <v>72</v>
      </c>
      <c r="P3" s="2">
        <v>31</v>
      </c>
    </row>
    <row r="4" spans="1:16">
      <c r="A4" s="1" t="s">
        <v>53</v>
      </c>
      <c r="B4" s="2">
        <v>300</v>
      </c>
      <c r="C4" s="2">
        <v>58</v>
      </c>
      <c r="D4" s="2">
        <v>242</v>
      </c>
      <c r="E4" s="2">
        <v>15</v>
      </c>
      <c r="F4" s="2">
        <v>31</v>
      </c>
      <c r="G4" s="2">
        <v>27</v>
      </c>
      <c r="H4" s="2">
        <v>32</v>
      </c>
      <c r="I4" s="2">
        <v>9</v>
      </c>
      <c r="J4" s="2">
        <v>5</v>
      </c>
      <c r="K4" s="2">
        <v>10</v>
      </c>
      <c r="L4" s="2">
        <v>9</v>
      </c>
      <c r="M4" s="2">
        <v>36</v>
      </c>
      <c r="N4" s="2">
        <v>45</v>
      </c>
      <c r="O4" s="2">
        <v>31</v>
      </c>
      <c r="P4" s="2">
        <v>50</v>
      </c>
    </row>
    <row r="5" spans="1:16">
      <c r="A5" s="1" t="s">
        <v>51</v>
      </c>
      <c r="B5" s="2">
        <v>146</v>
      </c>
      <c r="C5" s="2">
        <v>48</v>
      </c>
      <c r="D5" s="2">
        <v>98</v>
      </c>
      <c r="E5" s="2">
        <v>3</v>
      </c>
      <c r="F5" s="2">
        <v>15</v>
      </c>
      <c r="G5" s="2">
        <v>10</v>
      </c>
      <c r="H5" s="2">
        <v>1</v>
      </c>
      <c r="I5" s="2">
        <v>0</v>
      </c>
      <c r="J5" s="2">
        <v>5</v>
      </c>
      <c r="K5" s="2">
        <v>12</v>
      </c>
      <c r="L5" s="2">
        <v>3</v>
      </c>
      <c r="M5" s="2">
        <v>18</v>
      </c>
      <c r="N5" s="2">
        <v>36</v>
      </c>
      <c r="O5" s="2">
        <v>33</v>
      </c>
      <c r="P5" s="2">
        <v>10</v>
      </c>
    </row>
    <row r="6" spans="1:16">
      <c r="A6" s="1" t="s">
        <v>43</v>
      </c>
      <c r="B6" s="2">
        <v>134</v>
      </c>
      <c r="C6" s="2">
        <v>35</v>
      </c>
      <c r="D6" s="2">
        <v>99</v>
      </c>
      <c r="E6" s="2">
        <v>6</v>
      </c>
      <c r="F6" s="2">
        <v>8</v>
      </c>
      <c r="G6" s="2">
        <v>17</v>
      </c>
      <c r="H6" s="2">
        <v>12</v>
      </c>
      <c r="I6" s="2">
        <v>2</v>
      </c>
      <c r="J6" s="2">
        <v>4</v>
      </c>
      <c r="K6" s="2">
        <v>2</v>
      </c>
      <c r="L6" s="2">
        <v>8</v>
      </c>
      <c r="M6" s="2">
        <v>11</v>
      </c>
      <c r="N6" s="2">
        <v>7</v>
      </c>
      <c r="O6" s="2">
        <v>25</v>
      </c>
      <c r="P6" s="2">
        <v>32</v>
      </c>
    </row>
    <row r="7" spans="1:16">
      <c r="A7" s="1" t="s">
        <v>22</v>
      </c>
      <c r="B7" s="2">
        <v>133</v>
      </c>
      <c r="C7" s="2">
        <v>10</v>
      </c>
      <c r="D7" s="2">
        <v>123</v>
      </c>
      <c r="E7" s="2">
        <v>19</v>
      </c>
      <c r="F7" s="2">
        <v>14</v>
      </c>
      <c r="G7" s="2">
        <v>17</v>
      </c>
      <c r="H7" s="2">
        <v>31</v>
      </c>
      <c r="I7" s="2">
        <v>5</v>
      </c>
      <c r="J7" s="2">
        <v>9</v>
      </c>
      <c r="K7" s="2">
        <v>7</v>
      </c>
      <c r="L7" s="2">
        <v>6</v>
      </c>
      <c r="M7" s="2">
        <v>3</v>
      </c>
      <c r="N7" s="2">
        <v>7</v>
      </c>
      <c r="O7" s="2">
        <v>8</v>
      </c>
      <c r="P7" s="2">
        <v>7</v>
      </c>
    </row>
    <row r="8" spans="1:16">
      <c r="A8" s="1" t="s">
        <v>58</v>
      </c>
      <c r="B8" s="2">
        <v>129</v>
      </c>
      <c r="C8" s="2">
        <v>26</v>
      </c>
      <c r="D8" s="2">
        <v>103</v>
      </c>
      <c r="E8" s="2">
        <v>11</v>
      </c>
      <c r="F8" s="2">
        <v>7</v>
      </c>
      <c r="G8" s="2">
        <v>13</v>
      </c>
      <c r="H8" s="2">
        <v>2</v>
      </c>
      <c r="I8" s="2">
        <v>8</v>
      </c>
      <c r="J8" s="2">
        <v>3</v>
      </c>
      <c r="K8" s="2">
        <v>1</v>
      </c>
      <c r="L8" s="2">
        <v>7</v>
      </c>
      <c r="M8" s="2">
        <v>21</v>
      </c>
      <c r="N8" s="2">
        <v>10</v>
      </c>
      <c r="O8" s="2">
        <v>13</v>
      </c>
      <c r="P8" s="2">
        <v>33</v>
      </c>
    </row>
    <row r="9" spans="1:16">
      <c r="A9" s="1" t="s">
        <v>16</v>
      </c>
      <c r="B9" s="2">
        <v>128</v>
      </c>
      <c r="C9" s="2">
        <v>43</v>
      </c>
      <c r="D9" s="2">
        <v>85</v>
      </c>
      <c r="E9" s="2">
        <v>6</v>
      </c>
      <c r="F9" s="2">
        <v>14</v>
      </c>
      <c r="G9" s="2">
        <v>11</v>
      </c>
      <c r="H9" s="2">
        <v>21</v>
      </c>
      <c r="I9" s="2">
        <v>4</v>
      </c>
      <c r="J9" s="2">
        <v>4</v>
      </c>
      <c r="K9" s="2">
        <v>7</v>
      </c>
      <c r="L9" s="2">
        <v>4</v>
      </c>
      <c r="M9" s="2">
        <v>12</v>
      </c>
      <c r="N9" s="2">
        <v>14</v>
      </c>
      <c r="O9" s="2">
        <v>24</v>
      </c>
      <c r="P9" s="2">
        <v>7</v>
      </c>
    </row>
    <row r="10" spans="1:16">
      <c r="A10" s="1" t="s">
        <v>18</v>
      </c>
      <c r="B10" s="2">
        <v>117</v>
      </c>
      <c r="C10" s="2">
        <v>26</v>
      </c>
      <c r="D10" s="2">
        <v>91</v>
      </c>
      <c r="E10" s="2">
        <v>6</v>
      </c>
      <c r="F10" s="2">
        <v>14</v>
      </c>
      <c r="G10" s="2">
        <v>19</v>
      </c>
      <c r="H10" s="2">
        <v>8</v>
      </c>
      <c r="I10" s="2">
        <v>7</v>
      </c>
      <c r="J10" s="2">
        <v>5</v>
      </c>
      <c r="K10" s="2">
        <v>9</v>
      </c>
      <c r="L10" s="2">
        <v>5</v>
      </c>
      <c r="M10" s="2">
        <v>11</v>
      </c>
      <c r="N10" s="2">
        <v>12</v>
      </c>
      <c r="O10" s="2">
        <v>13</v>
      </c>
      <c r="P10" s="2">
        <v>8</v>
      </c>
    </row>
    <row r="11" spans="1:16">
      <c r="A11" s="1" t="s">
        <v>49</v>
      </c>
      <c r="B11" s="2">
        <v>95</v>
      </c>
      <c r="C11" s="2">
        <v>25</v>
      </c>
      <c r="D11" s="2">
        <v>70</v>
      </c>
      <c r="E11" s="2">
        <v>0</v>
      </c>
      <c r="F11" s="2">
        <v>5</v>
      </c>
      <c r="G11" s="2">
        <v>11</v>
      </c>
      <c r="H11" s="2">
        <v>3</v>
      </c>
      <c r="I11" s="2">
        <v>2</v>
      </c>
      <c r="J11" s="2">
        <v>4</v>
      </c>
      <c r="K11" s="2">
        <v>7</v>
      </c>
      <c r="L11" s="2">
        <v>7</v>
      </c>
      <c r="M11" s="2">
        <v>6</v>
      </c>
      <c r="N11" s="2">
        <v>34</v>
      </c>
      <c r="O11" s="2">
        <v>15</v>
      </c>
      <c r="P11" s="2">
        <v>1</v>
      </c>
    </row>
    <row r="12" spans="1:16">
      <c r="A12" s="1" t="s">
        <v>35</v>
      </c>
      <c r="B12" s="2">
        <v>78</v>
      </c>
      <c r="C12" s="2">
        <v>16</v>
      </c>
      <c r="D12" s="2">
        <v>62</v>
      </c>
      <c r="E12" s="2">
        <v>2</v>
      </c>
      <c r="F12" s="2">
        <v>3</v>
      </c>
      <c r="G12" s="2">
        <v>6</v>
      </c>
      <c r="H12" s="2">
        <v>3</v>
      </c>
      <c r="I12" s="2">
        <v>5</v>
      </c>
      <c r="J12" s="2">
        <v>3</v>
      </c>
      <c r="K12" s="2">
        <v>3</v>
      </c>
      <c r="L12" s="2">
        <v>4</v>
      </c>
      <c r="M12" s="2">
        <v>12</v>
      </c>
      <c r="N12" s="2">
        <v>8</v>
      </c>
      <c r="O12" s="2">
        <v>27</v>
      </c>
      <c r="P12" s="2">
        <v>2</v>
      </c>
    </row>
    <row r="13" spans="1:16">
      <c r="A13" s="1" t="s">
        <v>20</v>
      </c>
      <c r="B13" s="2">
        <v>76</v>
      </c>
      <c r="C13" s="2">
        <v>19</v>
      </c>
      <c r="D13" s="2">
        <v>57</v>
      </c>
      <c r="E13" s="2">
        <v>1</v>
      </c>
      <c r="F13" s="2">
        <v>8</v>
      </c>
      <c r="G13" s="2">
        <v>13</v>
      </c>
      <c r="H13" s="2">
        <v>16</v>
      </c>
      <c r="I13" s="2">
        <v>0</v>
      </c>
      <c r="J13" s="2">
        <v>2</v>
      </c>
      <c r="K13" s="2">
        <v>0</v>
      </c>
      <c r="L13" s="2">
        <v>0</v>
      </c>
      <c r="M13" s="2">
        <v>6</v>
      </c>
      <c r="N13" s="2">
        <v>12</v>
      </c>
      <c r="O13" s="2">
        <v>7</v>
      </c>
      <c r="P13" s="2">
        <v>11</v>
      </c>
    </row>
    <row r="14" spans="1:16">
      <c r="A14" s="1" t="s">
        <v>48</v>
      </c>
      <c r="B14" s="2">
        <v>69</v>
      </c>
      <c r="C14" s="2">
        <v>22</v>
      </c>
      <c r="D14" s="2">
        <v>47</v>
      </c>
      <c r="E14" s="2">
        <v>3</v>
      </c>
      <c r="F14" s="2">
        <v>9</v>
      </c>
      <c r="G14" s="2">
        <v>8</v>
      </c>
      <c r="H14" s="2">
        <v>4</v>
      </c>
      <c r="I14" s="2">
        <v>4</v>
      </c>
      <c r="J14" s="2">
        <v>5</v>
      </c>
      <c r="K14" s="2">
        <v>3</v>
      </c>
      <c r="L14" s="2">
        <v>1</v>
      </c>
      <c r="M14" s="2">
        <v>9</v>
      </c>
      <c r="N14" s="2">
        <v>7</v>
      </c>
      <c r="O14" s="2">
        <v>9</v>
      </c>
      <c r="P14" s="2">
        <v>7</v>
      </c>
    </row>
    <row r="15" spans="1:16">
      <c r="A15" s="1" t="s">
        <v>46</v>
      </c>
      <c r="B15" s="2">
        <v>68</v>
      </c>
      <c r="C15" s="2">
        <v>16</v>
      </c>
      <c r="D15" s="2">
        <v>52</v>
      </c>
      <c r="E15" s="2">
        <v>2</v>
      </c>
      <c r="F15" s="2">
        <v>5</v>
      </c>
      <c r="G15" s="2">
        <v>10</v>
      </c>
      <c r="H15" s="2">
        <v>6</v>
      </c>
      <c r="I15" s="2">
        <v>2</v>
      </c>
      <c r="J15" s="2">
        <v>5</v>
      </c>
      <c r="K15" s="2">
        <v>1</v>
      </c>
      <c r="L15" s="2">
        <v>3</v>
      </c>
      <c r="M15" s="2">
        <v>8</v>
      </c>
      <c r="N15" s="2">
        <v>9</v>
      </c>
      <c r="O15" s="2">
        <v>15</v>
      </c>
      <c r="P15" s="2">
        <v>2</v>
      </c>
    </row>
    <row r="16" spans="1:16">
      <c r="A16" s="1" t="s">
        <v>30</v>
      </c>
      <c r="B16" s="2">
        <v>65</v>
      </c>
      <c r="C16" s="2">
        <v>14</v>
      </c>
      <c r="D16" s="2">
        <v>51</v>
      </c>
      <c r="E16" s="2">
        <v>3</v>
      </c>
      <c r="F16" s="2">
        <v>2</v>
      </c>
      <c r="G16" s="2">
        <v>4</v>
      </c>
      <c r="H16" s="2">
        <v>8</v>
      </c>
      <c r="I16" s="2">
        <v>3</v>
      </c>
      <c r="J16" s="2">
        <v>4</v>
      </c>
      <c r="K16" s="2">
        <v>2</v>
      </c>
      <c r="L16" s="2">
        <v>1</v>
      </c>
      <c r="M16" s="2">
        <v>4</v>
      </c>
      <c r="N16" s="2">
        <v>4</v>
      </c>
      <c r="O16" s="2">
        <v>26</v>
      </c>
      <c r="P16" s="2">
        <v>4</v>
      </c>
    </row>
    <row r="17" spans="1:16">
      <c r="A17" s="1" t="s">
        <v>26</v>
      </c>
      <c r="B17" s="2">
        <v>62</v>
      </c>
      <c r="C17" s="2">
        <v>32</v>
      </c>
      <c r="D17" s="2">
        <v>30</v>
      </c>
      <c r="E17" s="2">
        <v>6</v>
      </c>
      <c r="F17" s="2">
        <v>3</v>
      </c>
      <c r="G17" s="2">
        <v>3</v>
      </c>
      <c r="H17" s="2">
        <v>3</v>
      </c>
      <c r="I17" s="2">
        <v>2</v>
      </c>
      <c r="J17" s="2">
        <v>2</v>
      </c>
      <c r="K17" s="2">
        <v>6</v>
      </c>
      <c r="L17" s="2">
        <v>5</v>
      </c>
      <c r="M17" s="2">
        <v>0</v>
      </c>
      <c r="N17" s="2">
        <v>6</v>
      </c>
      <c r="O17" s="2">
        <v>23</v>
      </c>
      <c r="P17" s="2">
        <v>3</v>
      </c>
    </row>
    <row r="18" spans="1:16">
      <c r="A18" s="1" t="s">
        <v>41</v>
      </c>
      <c r="B18" s="2">
        <v>58</v>
      </c>
      <c r="C18" s="2">
        <v>19</v>
      </c>
      <c r="D18" s="2">
        <v>39</v>
      </c>
      <c r="E18" s="2">
        <v>2</v>
      </c>
      <c r="F18" s="2">
        <v>5</v>
      </c>
      <c r="G18" s="2">
        <v>11</v>
      </c>
      <c r="H18" s="2">
        <v>5</v>
      </c>
      <c r="I18" s="2">
        <v>4</v>
      </c>
      <c r="J18" s="2">
        <v>1</v>
      </c>
      <c r="K18" s="2">
        <v>6</v>
      </c>
      <c r="L18" s="2">
        <v>3</v>
      </c>
      <c r="M18" s="2">
        <v>7</v>
      </c>
      <c r="N18" s="2">
        <v>6</v>
      </c>
      <c r="O18" s="2">
        <v>7</v>
      </c>
      <c r="P18" s="2">
        <v>1</v>
      </c>
    </row>
    <row r="19" spans="1:16">
      <c r="A19" s="1" t="s">
        <v>36</v>
      </c>
      <c r="B19" s="2">
        <v>57</v>
      </c>
      <c r="C19" s="2">
        <v>13</v>
      </c>
      <c r="D19" s="2">
        <v>44</v>
      </c>
      <c r="E19" s="2">
        <v>1</v>
      </c>
      <c r="F19" s="2">
        <v>9</v>
      </c>
      <c r="G19" s="2">
        <v>11</v>
      </c>
      <c r="H19" s="2">
        <v>7</v>
      </c>
      <c r="I19" s="2">
        <v>2</v>
      </c>
      <c r="J19" s="2">
        <v>3</v>
      </c>
      <c r="K19" s="2">
        <v>1</v>
      </c>
      <c r="L19" s="2">
        <v>0</v>
      </c>
      <c r="M19" s="2">
        <v>6</v>
      </c>
      <c r="N19" s="2">
        <v>4</v>
      </c>
      <c r="O19" s="2">
        <v>12</v>
      </c>
      <c r="P19" s="2">
        <v>1</v>
      </c>
    </row>
    <row r="20" spans="1:16">
      <c r="A20" s="1" t="s">
        <v>15</v>
      </c>
      <c r="B20" s="2">
        <v>54</v>
      </c>
      <c r="C20" s="2">
        <v>23</v>
      </c>
      <c r="D20" s="2">
        <v>31</v>
      </c>
      <c r="E20" s="2">
        <v>2</v>
      </c>
      <c r="F20" s="2">
        <v>4</v>
      </c>
      <c r="G20" s="2">
        <v>9</v>
      </c>
      <c r="H20" s="2">
        <v>8</v>
      </c>
      <c r="I20" s="2">
        <v>0</v>
      </c>
      <c r="J20" s="2">
        <v>1</v>
      </c>
      <c r="K20" s="2">
        <v>0</v>
      </c>
      <c r="L20" s="2">
        <v>1</v>
      </c>
      <c r="M20" s="2">
        <v>7</v>
      </c>
      <c r="N20" s="2">
        <v>1</v>
      </c>
      <c r="O20" s="2">
        <v>5</v>
      </c>
      <c r="P20" s="2">
        <v>16</v>
      </c>
    </row>
    <row r="21" spans="1:16">
      <c r="A21" s="1" t="s">
        <v>32</v>
      </c>
      <c r="B21" s="2">
        <v>52</v>
      </c>
      <c r="C21" s="2">
        <v>32</v>
      </c>
      <c r="D21" s="2">
        <v>20</v>
      </c>
      <c r="E21" s="2">
        <v>1</v>
      </c>
      <c r="F21" s="2">
        <v>2</v>
      </c>
      <c r="G21" s="2">
        <v>2</v>
      </c>
      <c r="H21" s="2">
        <v>6</v>
      </c>
      <c r="I21" s="2">
        <v>1</v>
      </c>
      <c r="J21" s="2">
        <v>5</v>
      </c>
      <c r="K21" s="2">
        <v>4</v>
      </c>
      <c r="L21" s="2">
        <v>0</v>
      </c>
      <c r="M21" s="2">
        <v>2</v>
      </c>
      <c r="N21" s="2">
        <v>6</v>
      </c>
      <c r="O21" s="2">
        <v>22</v>
      </c>
      <c r="P21" s="2">
        <v>1</v>
      </c>
    </row>
    <row r="22" spans="1:16">
      <c r="A22" s="1" t="s">
        <v>34</v>
      </c>
      <c r="B22" s="2">
        <v>48</v>
      </c>
      <c r="C22" s="2">
        <v>9</v>
      </c>
      <c r="D22" s="2">
        <v>39</v>
      </c>
      <c r="E22" s="2">
        <v>11</v>
      </c>
      <c r="F22" s="2">
        <v>1</v>
      </c>
      <c r="G22" s="2">
        <v>4</v>
      </c>
      <c r="H22" s="2">
        <v>6</v>
      </c>
      <c r="I22" s="2">
        <v>1</v>
      </c>
      <c r="J22" s="2">
        <v>0</v>
      </c>
      <c r="K22" s="2">
        <v>0</v>
      </c>
      <c r="L22" s="2">
        <v>2</v>
      </c>
      <c r="M22" s="2">
        <v>2</v>
      </c>
      <c r="N22" s="2">
        <v>4</v>
      </c>
      <c r="O22" s="2">
        <v>12</v>
      </c>
      <c r="P22" s="2">
        <v>5</v>
      </c>
    </row>
    <row r="23" spans="1:16">
      <c r="A23" s="1" t="s">
        <v>17</v>
      </c>
      <c r="B23" s="2">
        <v>44</v>
      </c>
      <c r="C23" s="2">
        <v>12</v>
      </c>
      <c r="D23" s="2">
        <v>32</v>
      </c>
      <c r="E23" s="2">
        <v>1</v>
      </c>
      <c r="F23" s="2">
        <v>13</v>
      </c>
      <c r="G23" s="2">
        <v>4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3</v>
      </c>
      <c r="N23" s="2">
        <v>14</v>
      </c>
      <c r="O23" s="2">
        <v>6</v>
      </c>
      <c r="P23" s="2">
        <v>2</v>
      </c>
    </row>
    <row r="24" spans="1:16">
      <c r="A24" s="1" t="s">
        <v>27</v>
      </c>
      <c r="B24" s="2">
        <v>35</v>
      </c>
      <c r="C24" s="2">
        <v>8</v>
      </c>
      <c r="D24" s="2">
        <v>27</v>
      </c>
      <c r="E24" s="2">
        <v>2</v>
      </c>
      <c r="F24" s="2">
        <v>1</v>
      </c>
      <c r="G24" s="2">
        <v>7</v>
      </c>
      <c r="H24" s="2">
        <v>4</v>
      </c>
      <c r="I24" s="2">
        <v>2</v>
      </c>
      <c r="J24" s="2">
        <v>1</v>
      </c>
      <c r="K24" s="2">
        <v>1</v>
      </c>
      <c r="L24" s="2">
        <v>4</v>
      </c>
      <c r="M24" s="2">
        <v>1</v>
      </c>
      <c r="N24" s="2">
        <v>4</v>
      </c>
      <c r="O24" s="2">
        <v>5</v>
      </c>
      <c r="P24" s="2">
        <v>3</v>
      </c>
    </row>
    <row r="25" spans="1:16">
      <c r="A25" s="1" t="s">
        <v>33</v>
      </c>
      <c r="B25" s="2">
        <v>35</v>
      </c>
      <c r="C25" s="2">
        <v>6</v>
      </c>
      <c r="D25" s="2">
        <v>29</v>
      </c>
      <c r="E25" s="2">
        <v>1</v>
      </c>
      <c r="F25" s="2">
        <v>3</v>
      </c>
      <c r="G25" s="2">
        <v>5</v>
      </c>
      <c r="H25" s="2">
        <v>2</v>
      </c>
      <c r="I25" s="2">
        <v>4</v>
      </c>
      <c r="J25" s="2">
        <v>5</v>
      </c>
      <c r="K25" s="2">
        <v>1</v>
      </c>
      <c r="L25" s="2">
        <v>3</v>
      </c>
      <c r="M25" s="2">
        <v>2</v>
      </c>
      <c r="N25" s="2">
        <v>5</v>
      </c>
      <c r="O25" s="2">
        <v>1</v>
      </c>
      <c r="P25" s="2">
        <v>3</v>
      </c>
    </row>
    <row r="26" spans="1:16">
      <c r="A26" s="1" t="s">
        <v>42</v>
      </c>
      <c r="B26" s="2">
        <v>31</v>
      </c>
      <c r="C26" s="2">
        <v>9</v>
      </c>
      <c r="D26" s="2">
        <v>22</v>
      </c>
      <c r="E26" s="2">
        <v>4</v>
      </c>
      <c r="F26" s="2">
        <v>0</v>
      </c>
      <c r="G26" s="2">
        <v>3</v>
      </c>
      <c r="H26" s="2">
        <v>4</v>
      </c>
      <c r="I26" s="2">
        <v>1</v>
      </c>
      <c r="J26" s="2">
        <v>3</v>
      </c>
      <c r="K26" s="2">
        <v>5</v>
      </c>
      <c r="L26" s="2">
        <v>0</v>
      </c>
      <c r="M26" s="2">
        <v>4</v>
      </c>
      <c r="N26" s="2">
        <v>1</v>
      </c>
      <c r="O26" s="2">
        <v>4</v>
      </c>
      <c r="P26" s="2">
        <v>2</v>
      </c>
    </row>
    <row r="27" spans="1:16">
      <c r="A27" s="1" t="s">
        <v>59</v>
      </c>
      <c r="B27" s="2">
        <v>29</v>
      </c>
      <c r="C27" s="2">
        <v>11</v>
      </c>
      <c r="D27" s="2">
        <v>18</v>
      </c>
      <c r="E27" s="2">
        <v>0</v>
      </c>
      <c r="F27" s="2">
        <v>3</v>
      </c>
      <c r="G27" s="2">
        <v>0</v>
      </c>
      <c r="H27" s="2">
        <v>0</v>
      </c>
      <c r="I27" s="2">
        <v>0</v>
      </c>
      <c r="J27" s="2">
        <v>2</v>
      </c>
      <c r="K27" s="2">
        <v>3</v>
      </c>
      <c r="L27" s="2">
        <v>5</v>
      </c>
      <c r="M27" s="2">
        <v>0</v>
      </c>
      <c r="N27" s="2">
        <v>2</v>
      </c>
      <c r="O27" s="2">
        <v>0</v>
      </c>
      <c r="P27" s="2">
        <v>14</v>
      </c>
    </row>
    <row r="28" spans="1:16">
      <c r="A28" s="1" t="s">
        <v>38</v>
      </c>
      <c r="B28" s="2">
        <v>27</v>
      </c>
      <c r="C28" s="2">
        <v>6</v>
      </c>
      <c r="D28" s="2">
        <v>21</v>
      </c>
      <c r="E28" s="2">
        <v>3</v>
      </c>
      <c r="F28" s="2">
        <v>0</v>
      </c>
      <c r="G28" s="2">
        <v>2</v>
      </c>
      <c r="H28" s="2">
        <v>0</v>
      </c>
      <c r="I28" s="2">
        <v>1</v>
      </c>
      <c r="J28" s="2">
        <v>3</v>
      </c>
      <c r="K28" s="2">
        <v>0</v>
      </c>
      <c r="L28" s="2">
        <v>4</v>
      </c>
      <c r="M28" s="2">
        <v>3</v>
      </c>
      <c r="N28" s="2">
        <v>5</v>
      </c>
      <c r="O28" s="2">
        <v>4</v>
      </c>
      <c r="P28" s="2">
        <v>2</v>
      </c>
    </row>
    <row r="29" spans="1:16">
      <c r="A29" s="1" t="s">
        <v>60</v>
      </c>
      <c r="B29" s="2">
        <v>26</v>
      </c>
      <c r="C29" s="2">
        <v>9</v>
      </c>
      <c r="D29" s="2">
        <v>17</v>
      </c>
      <c r="E29" s="2">
        <v>2</v>
      </c>
      <c r="F29" s="2">
        <v>5</v>
      </c>
      <c r="G29" s="2">
        <v>1</v>
      </c>
      <c r="H29" s="2">
        <v>2</v>
      </c>
      <c r="I29" s="2">
        <v>1</v>
      </c>
      <c r="J29" s="2">
        <v>1</v>
      </c>
      <c r="K29" s="2">
        <v>4</v>
      </c>
      <c r="L29" s="2">
        <v>4</v>
      </c>
      <c r="M29" s="2">
        <v>2</v>
      </c>
      <c r="N29" s="2">
        <v>3</v>
      </c>
      <c r="O29" s="2">
        <v>1</v>
      </c>
      <c r="P29" s="2">
        <v>0</v>
      </c>
    </row>
    <row r="30" spans="1:16">
      <c r="A30" s="1" t="s">
        <v>44</v>
      </c>
      <c r="B30" s="2">
        <v>23</v>
      </c>
      <c r="C30" s="2">
        <v>2</v>
      </c>
      <c r="D30" s="2">
        <v>21</v>
      </c>
      <c r="E30" s="2">
        <v>5</v>
      </c>
      <c r="F30" s="2">
        <v>3</v>
      </c>
      <c r="G30" s="2">
        <v>0</v>
      </c>
      <c r="H30" s="2">
        <v>2</v>
      </c>
      <c r="I30" s="2">
        <v>0</v>
      </c>
      <c r="J30" s="2">
        <v>2</v>
      </c>
      <c r="K30" s="2">
        <v>8</v>
      </c>
      <c r="L30" s="2">
        <v>0</v>
      </c>
      <c r="M30" s="2">
        <v>3</v>
      </c>
      <c r="N30" s="2">
        <v>0</v>
      </c>
      <c r="O30" s="2">
        <v>0</v>
      </c>
      <c r="P30" s="2">
        <v>0</v>
      </c>
    </row>
    <row r="31" spans="1:16">
      <c r="A31" s="1" t="s">
        <v>28</v>
      </c>
      <c r="B31" s="2">
        <v>18</v>
      </c>
      <c r="C31" s="2">
        <v>7</v>
      </c>
      <c r="D31" s="2">
        <v>11</v>
      </c>
      <c r="E31" s="2">
        <v>0</v>
      </c>
      <c r="F31" s="2">
        <v>2</v>
      </c>
      <c r="G31" s="2">
        <v>5</v>
      </c>
      <c r="H31" s="2">
        <v>0</v>
      </c>
      <c r="I31" s="2">
        <v>2</v>
      </c>
      <c r="J31" s="2">
        <v>0</v>
      </c>
      <c r="K31" s="2">
        <v>0</v>
      </c>
      <c r="L31" s="2">
        <v>0</v>
      </c>
      <c r="M31" s="2">
        <v>2</v>
      </c>
      <c r="N31" s="2">
        <v>4</v>
      </c>
      <c r="O31" s="2">
        <v>3</v>
      </c>
      <c r="P31" s="2">
        <v>0</v>
      </c>
    </row>
    <row r="32" spans="1:16">
      <c r="A32" s="1" t="s">
        <v>39</v>
      </c>
      <c r="B32" s="2">
        <v>15</v>
      </c>
      <c r="C32" s="2">
        <v>5</v>
      </c>
      <c r="D32" s="2">
        <v>10</v>
      </c>
      <c r="E32" s="2">
        <v>7</v>
      </c>
      <c r="F32" s="2">
        <v>0</v>
      </c>
      <c r="G32" s="2">
        <v>0</v>
      </c>
      <c r="H32" s="2">
        <v>2</v>
      </c>
      <c r="I32" s="2">
        <v>0</v>
      </c>
      <c r="J32" s="2">
        <v>0</v>
      </c>
      <c r="K32" s="2">
        <v>2</v>
      </c>
      <c r="L32" s="2">
        <v>0</v>
      </c>
      <c r="M32" s="2">
        <v>0</v>
      </c>
      <c r="N32" s="2">
        <v>2</v>
      </c>
      <c r="O32" s="2">
        <v>2</v>
      </c>
      <c r="P32" s="2">
        <v>0</v>
      </c>
    </row>
    <row r="33" spans="1:16">
      <c r="A33" s="1" t="s">
        <v>19</v>
      </c>
      <c r="B33" s="2">
        <v>13</v>
      </c>
      <c r="C33" s="2">
        <v>4</v>
      </c>
      <c r="D33" s="2">
        <v>9</v>
      </c>
      <c r="E33" s="2">
        <v>0</v>
      </c>
      <c r="F33" s="2">
        <v>2</v>
      </c>
      <c r="G33" s="2">
        <v>0</v>
      </c>
      <c r="H33" s="2">
        <v>0</v>
      </c>
      <c r="I33" s="2">
        <v>0</v>
      </c>
      <c r="J33" s="2">
        <v>5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5</v>
      </c>
    </row>
    <row r="34" spans="1:16">
      <c r="A34" s="1" t="s">
        <v>29</v>
      </c>
      <c r="B34" s="2">
        <v>13</v>
      </c>
      <c r="C34" s="2">
        <v>5</v>
      </c>
      <c r="D34" s="2">
        <v>8</v>
      </c>
      <c r="E34" s="2">
        <v>0</v>
      </c>
      <c r="F34" s="2">
        <v>0</v>
      </c>
      <c r="G34" s="2">
        <v>1</v>
      </c>
      <c r="H34" s="2">
        <v>0</v>
      </c>
      <c r="I34" s="2">
        <v>1</v>
      </c>
      <c r="J34" s="2">
        <v>1</v>
      </c>
      <c r="K34" s="2">
        <v>1</v>
      </c>
      <c r="L34" s="2">
        <v>0</v>
      </c>
      <c r="M34" s="2">
        <v>2</v>
      </c>
      <c r="N34" s="2">
        <v>3</v>
      </c>
      <c r="O34" s="2">
        <v>3</v>
      </c>
      <c r="P34" s="2">
        <v>1</v>
      </c>
    </row>
    <row r="35" spans="1:16">
      <c r="A35" s="1" t="s">
        <v>40</v>
      </c>
      <c r="B35" s="2">
        <v>13</v>
      </c>
      <c r="C35" s="2">
        <v>9</v>
      </c>
      <c r="D35" s="2">
        <v>4</v>
      </c>
      <c r="E35" s="2">
        <v>0</v>
      </c>
      <c r="F35" s="2">
        <v>0</v>
      </c>
      <c r="G35" s="2">
        <v>2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8</v>
      </c>
      <c r="O35" s="2">
        <v>2</v>
      </c>
      <c r="P35" s="2">
        <v>0</v>
      </c>
    </row>
    <row r="36" spans="1:16">
      <c r="A36" s="1" t="s">
        <v>47</v>
      </c>
      <c r="B36" s="2">
        <v>11</v>
      </c>
      <c r="C36" s="2">
        <v>4</v>
      </c>
      <c r="D36" s="2">
        <v>7</v>
      </c>
      <c r="E36" s="2">
        <v>0</v>
      </c>
      <c r="F36" s="2">
        <v>0</v>
      </c>
      <c r="G36" s="2">
        <v>3</v>
      </c>
      <c r="H36" s="2">
        <v>0</v>
      </c>
      <c r="I36" s="2">
        <v>0</v>
      </c>
      <c r="J36" s="2">
        <v>0</v>
      </c>
      <c r="K36" s="2">
        <v>0</v>
      </c>
      <c r="L36" s="2">
        <v>3</v>
      </c>
      <c r="M36" s="2">
        <v>0</v>
      </c>
      <c r="N36" s="2">
        <v>1</v>
      </c>
      <c r="O36" s="2">
        <v>4</v>
      </c>
      <c r="P36" s="2">
        <v>0</v>
      </c>
    </row>
    <row r="37" spans="1:16">
      <c r="A37" s="1" t="s">
        <v>25</v>
      </c>
      <c r="B37" s="2">
        <v>9</v>
      </c>
      <c r="C37" s="2">
        <v>6</v>
      </c>
      <c r="D37" s="2">
        <v>3</v>
      </c>
      <c r="E37" s="2">
        <v>0</v>
      </c>
      <c r="F37" s="2">
        <v>1</v>
      </c>
      <c r="G37" s="2">
        <v>1</v>
      </c>
      <c r="H37" s="2">
        <v>0</v>
      </c>
      <c r="I37" s="2">
        <v>0</v>
      </c>
      <c r="J37" s="2">
        <v>0</v>
      </c>
      <c r="K37" s="2">
        <v>5</v>
      </c>
      <c r="L37" s="2">
        <v>0</v>
      </c>
      <c r="M37" s="2">
        <v>0</v>
      </c>
      <c r="N37" s="2">
        <v>2</v>
      </c>
      <c r="O37" s="2">
        <v>0</v>
      </c>
      <c r="P37" s="2">
        <v>0</v>
      </c>
    </row>
    <row r="38" spans="1:16">
      <c r="A38" s="1" t="s">
        <v>21</v>
      </c>
      <c r="B38" s="2">
        <v>7</v>
      </c>
      <c r="C38" s="2">
        <v>3</v>
      </c>
      <c r="D38" s="2">
        <v>4</v>
      </c>
      <c r="E38" s="2">
        <v>0</v>
      </c>
      <c r="F38" s="2">
        <v>0</v>
      </c>
      <c r="G38" s="2">
        <v>2</v>
      </c>
      <c r="H38" s="2">
        <v>3</v>
      </c>
      <c r="I38" s="2">
        <v>0</v>
      </c>
      <c r="J38" s="2">
        <v>0</v>
      </c>
      <c r="K38" s="2">
        <v>2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6">
      <c r="A39" s="1" t="s">
        <v>45</v>
      </c>
      <c r="B39" s="2">
        <v>6</v>
      </c>
      <c r="C39" s="2">
        <v>2</v>
      </c>
      <c r="D39" s="2">
        <v>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5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</row>
    <row r="40" spans="1:16">
      <c r="A40" s="1" t="s">
        <v>31</v>
      </c>
      <c r="B40" s="2">
        <v>5</v>
      </c>
      <c r="C40" s="2">
        <v>2</v>
      </c>
      <c r="D40" s="2">
        <v>3</v>
      </c>
      <c r="E40" s="2">
        <v>3</v>
      </c>
      <c r="F40" s="2">
        <v>0</v>
      </c>
      <c r="G40" s="2">
        <v>1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>
      <c r="A41" s="1" t="s">
        <v>23</v>
      </c>
      <c r="B41" s="2">
        <v>4</v>
      </c>
      <c r="C41" s="2">
        <v>3</v>
      </c>
      <c r="D41" s="2">
        <v>1</v>
      </c>
      <c r="E41" s="2">
        <v>0</v>
      </c>
      <c r="F41" s="2">
        <v>0</v>
      </c>
      <c r="G41" s="2">
        <v>1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1</v>
      </c>
      <c r="O41" s="2">
        <v>2</v>
      </c>
      <c r="P41" s="2">
        <v>0</v>
      </c>
    </row>
    <row r="42" spans="1:16">
      <c r="A42" s="1" t="s">
        <v>57</v>
      </c>
      <c r="B42" s="2">
        <v>4</v>
      </c>
      <c r="C42" s="2">
        <v>0</v>
      </c>
      <c r="D42" s="2">
        <v>4</v>
      </c>
      <c r="E42" s="2">
        <v>0</v>
      </c>
      <c r="F42" s="2">
        <v>0</v>
      </c>
      <c r="G42" s="2">
        <v>1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2</v>
      </c>
      <c r="P42" s="2">
        <v>0</v>
      </c>
    </row>
    <row r="43" spans="1:16">
      <c r="A43" s="1" t="s">
        <v>24</v>
      </c>
      <c r="B43" s="2">
        <v>3</v>
      </c>
      <c r="C43" s="2">
        <v>1</v>
      </c>
      <c r="D43" s="2">
        <v>2</v>
      </c>
      <c r="E43" s="2">
        <v>0</v>
      </c>
      <c r="F43" s="2">
        <v>0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2</v>
      </c>
      <c r="M43" s="2">
        <v>0</v>
      </c>
      <c r="N43" s="2">
        <v>0</v>
      </c>
      <c r="O43" s="2">
        <v>0</v>
      </c>
      <c r="P43" s="2">
        <v>0</v>
      </c>
    </row>
    <row r="44" spans="1:16">
      <c r="A44" s="1" t="s">
        <v>52</v>
      </c>
      <c r="B44" s="2">
        <v>3</v>
      </c>
      <c r="C44" s="2">
        <v>1</v>
      </c>
      <c r="D44" s="2">
        <v>2</v>
      </c>
      <c r="E44" s="2">
        <v>1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2</v>
      </c>
      <c r="P44" s="2">
        <v>0</v>
      </c>
    </row>
    <row r="45" spans="1:16">
      <c r="A45" s="1" t="s">
        <v>54</v>
      </c>
      <c r="B45" s="2">
        <v>3</v>
      </c>
      <c r="C45" s="2">
        <v>2</v>
      </c>
      <c r="D45" s="2">
        <v>1</v>
      </c>
      <c r="E45" s="2">
        <v>0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2">
        <v>2</v>
      </c>
      <c r="M45" s="2">
        <v>0</v>
      </c>
      <c r="N45" s="2">
        <v>0</v>
      </c>
      <c r="O45" s="2">
        <v>0</v>
      </c>
      <c r="P45" s="2">
        <v>0</v>
      </c>
    </row>
    <row r="46" spans="1:16">
      <c r="A46" s="1" t="s">
        <v>63</v>
      </c>
      <c r="B46" s="2">
        <v>2</v>
      </c>
      <c r="C46" s="2">
        <v>0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2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</row>
    <row r="47" spans="1:16">
      <c r="A47" s="1" t="s">
        <v>55</v>
      </c>
      <c r="B47" s="2">
        <v>1</v>
      </c>
      <c r="C47" s="2">
        <v>0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</row>
  </sheetData>
  <sortState ref="A2:P46">
    <sortCondition descending="1" ref="B2:B46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P48"/>
  <sheetViews>
    <sheetView workbookViewId="0">
      <selection activeCell="B3" sqref="A3:B48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11" t="s">
        <v>64</v>
      </c>
      <c r="B2" s="11">
        <v>11787</v>
      </c>
      <c r="C2" s="11">
        <v>2733</v>
      </c>
      <c r="D2" s="11">
        <v>9054</v>
      </c>
      <c r="E2" s="11">
        <v>1420</v>
      </c>
      <c r="F2" s="11">
        <v>1574</v>
      </c>
      <c r="G2" s="11">
        <v>1972</v>
      </c>
      <c r="H2" s="11">
        <v>833</v>
      </c>
      <c r="I2" s="11">
        <v>583</v>
      </c>
      <c r="J2" s="11">
        <v>487</v>
      </c>
      <c r="K2" s="11">
        <v>387</v>
      </c>
      <c r="L2" s="11">
        <v>349</v>
      </c>
      <c r="M2" s="11">
        <v>947</v>
      </c>
      <c r="N2" s="11">
        <v>1221</v>
      </c>
      <c r="O2" s="11">
        <v>1374</v>
      </c>
      <c r="P2" s="11">
        <v>640</v>
      </c>
    </row>
    <row r="3" spans="1:16">
      <c r="A3" s="1" t="s">
        <v>50</v>
      </c>
      <c r="B3" s="2">
        <v>1919</v>
      </c>
      <c r="C3" s="2">
        <v>443</v>
      </c>
      <c r="D3" s="2">
        <v>1476</v>
      </c>
      <c r="E3" s="2">
        <v>322</v>
      </c>
      <c r="F3" s="2">
        <v>274</v>
      </c>
      <c r="G3" s="2">
        <v>323</v>
      </c>
      <c r="H3" s="2">
        <v>118</v>
      </c>
      <c r="I3" s="2">
        <v>160</v>
      </c>
      <c r="J3" s="2">
        <v>109</v>
      </c>
      <c r="K3" s="2">
        <v>52</v>
      </c>
      <c r="L3" s="2">
        <v>42</v>
      </c>
      <c r="M3" s="2">
        <v>132</v>
      </c>
      <c r="N3" s="2">
        <v>130</v>
      </c>
      <c r="O3" s="2">
        <v>162</v>
      </c>
      <c r="P3" s="2">
        <v>95</v>
      </c>
    </row>
    <row r="4" spans="1:16">
      <c r="A4" s="1" t="s">
        <v>30</v>
      </c>
      <c r="B4" s="2">
        <v>1493</v>
      </c>
      <c r="C4" s="2">
        <v>307</v>
      </c>
      <c r="D4" s="2">
        <v>1186</v>
      </c>
      <c r="E4" s="2">
        <v>394</v>
      </c>
      <c r="F4" s="2">
        <v>335</v>
      </c>
      <c r="G4" s="2">
        <v>220</v>
      </c>
      <c r="H4" s="2">
        <v>100</v>
      </c>
      <c r="I4" s="2">
        <v>7</v>
      </c>
      <c r="J4" s="2">
        <v>39</v>
      </c>
      <c r="K4" s="2">
        <v>24</v>
      </c>
      <c r="L4" s="2">
        <v>10</v>
      </c>
      <c r="M4" s="2">
        <v>75</v>
      </c>
      <c r="N4" s="2">
        <v>151</v>
      </c>
      <c r="O4" s="2">
        <v>85</v>
      </c>
      <c r="P4" s="2">
        <v>53</v>
      </c>
    </row>
    <row r="5" spans="1:16">
      <c r="A5" s="1" t="s">
        <v>53</v>
      </c>
      <c r="B5" s="2">
        <v>1113</v>
      </c>
      <c r="C5" s="2">
        <v>206</v>
      </c>
      <c r="D5" s="2">
        <v>907</v>
      </c>
      <c r="E5" s="2">
        <v>132</v>
      </c>
      <c r="F5" s="2">
        <v>132</v>
      </c>
      <c r="G5" s="2">
        <v>142</v>
      </c>
      <c r="H5" s="2">
        <v>55</v>
      </c>
      <c r="I5" s="2">
        <v>40</v>
      </c>
      <c r="J5" s="2">
        <v>44</v>
      </c>
      <c r="K5" s="2">
        <v>28</v>
      </c>
      <c r="L5" s="2">
        <v>45</v>
      </c>
      <c r="M5" s="2">
        <v>115</v>
      </c>
      <c r="N5" s="2">
        <v>195</v>
      </c>
      <c r="O5" s="2">
        <v>137</v>
      </c>
      <c r="P5" s="2">
        <v>48</v>
      </c>
    </row>
    <row r="6" spans="1:16">
      <c r="A6" s="1" t="s">
        <v>43</v>
      </c>
      <c r="B6" s="2">
        <v>1089</v>
      </c>
      <c r="C6" s="2">
        <v>161</v>
      </c>
      <c r="D6" s="2">
        <v>928</v>
      </c>
      <c r="E6" s="2">
        <v>97</v>
      </c>
      <c r="F6" s="2">
        <v>137</v>
      </c>
      <c r="G6" s="2">
        <v>187</v>
      </c>
      <c r="H6" s="2">
        <v>98</v>
      </c>
      <c r="I6" s="2">
        <v>76</v>
      </c>
      <c r="J6" s="2">
        <v>34</v>
      </c>
      <c r="K6" s="2">
        <v>23</v>
      </c>
      <c r="L6" s="2">
        <v>28</v>
      </c>
      <c r="M6" s="2">
        <v>101</v>
      </c>
      <c r="N6" s="2">
        <v>98</v>
      </c>
      <c r="O6" s="2">
        <v>135</v>
      </c>
      <c r="P6" s="2">
        <v>75</v>
      </c>
    </row>
    <row r="7" spans="1:16">
      <c r="A7" s="1" t="s">
        <v>26</v>
      </c>
      <c r="B7" s="2">
        <v>703</v>
      </c>
      <c r="C7" s="2">
        <v>193</v>
      </c>
      <c r="D7" s="2">
        <v>510</v>
      </c>
      <c r="E7" s="2">
        <v>50</v>
      </c>
      <c r="F7" s="2">
        <v>57</v>
      </c>
      <c r="G7" s="2">
        <v>193</v>
      </c>
      <c r="H7" s="2">
        <v>170</v>
      </c>
      <c r="I7" s="2">
        <v>18</v>
      </c>
      <c r="J7" s="2">
        <v>4</v>
      </c>
      <c r="K7" s="2">
        <v>19</v>
      </c>
      <c r="L7" s="2">
        <v>9</v>
      </c>
      <c r="M7" s="2">
        <v>84</v>
      </c>
      <c r="N7" s="2">
        <v>45</v>
      </c>
      <c r="O7" s="2">
        <v>34</v>
      </c>
      <c r="P7" s="2">
        <v>20</v>
      </c>
    </row>
    <row r="8" spans="1:16">
      <c r="A8" s="1" t="s">
        <v>51</v>
      </c>
      <c r="B8" s="2">
        <v>595</v>
      </c>
      <c r="C8" s="2">
        <v>164</v>
      </c>
      <c r="D8" s="2">
        <v>431</v>
      </c>
      <c r="E8" s="2">
        <v>29</v>
      </c>
      <c r="F8" s="2">
        <v>106</v>
      </c>
      <c r="G8" s="2">
        <v>91</v>
      </c>
      <c r="H8" s="2">
        <v>23</v>
      </c>
      <c r="I8" s="2">
        <v>18</v>
      </c>
      <c r="J8" s="2">
        <v>27</v>
      </c>
      <c r="K8" s="2">
        <v>11</v>
      </c>
      <c r="L8" s="2">
        <v>19</v>
      </c>
      <c r="M8" s="2">
        <v>33</v>
      </c>
      <c r="N8" s="2">
        <v>78</v>
      </c>
      <c r="O8" s="2">
        <v>122</v>
      </c>
      <c r="P8" s="2">
        <v>38</v>
      </c>
    </row>
    <row r="9" spans="1:16">
      <c r="A9" s="1" t="s">
        <v>49</v>
      </c>
      <c r="B9" s="2">
        <v>521</v>
      </c>
      <c r="C9" s="2">
        <v>128</v>
      </c>
      <c r="D9" s="2">
        <v>393</v>
      </c>
      <c r="E9" s="2">
        <v>27</v>
      </c>
      <c r="F9" s="2">
        <v>69</v>
      </c>
      <c r="G9" s="2">
        <v>56</v>
      </c>
      <c r="H9" s="2">
        <v>38</v>
      </c>
      <c r="I9" s="2">
        <v>35</v>
      </c>
      <c r="J9" s="2">
        <v>14</v>
      </c>
      <c r="K9" s="2">
        <v>18</v>
      </c>
      <c r="L9" s="2">
        <v>15</v>
      </c>
      <c r="M9" s="2">
        <v>58</v>
      </c>
      <c r="N9" s="2">
        <v>93</v>
      </c>
      <c r="O9" s="2">
        <v>61</v>
      </c>
      <c r="P9" s="2">
        <v>37</v>
      </c>
    </row>
    <row r="10" spans="1:16">
      <c r="A10" s="1" t="s">
        <v>16</v>
      </c>
      <c r="B10" s="2">
        <v>434</v>
      </c>
      <c r="C10" s="2">
        <v>90</v>
      </c>
      <c r="D10" s="2">
        <v>344</v>
      </c>
      <c r="E10" s="2">
        <v>73</v>
      </c>
      <c r="F10" s="2">
        <v>60</v>
      </c>
      <c r="G10" s="2">
        <v>68</v>
      </c>
      <c r="H10" s="2">
        <v>21</v>
      </c>
      <c r="I10" s="2">
        <v>13</v>
      </c>
      <c r="J10" s="2">
        <v>10</v>
      </c>
      <c r="K10" s="2">
        <v>9</v>
      </c>
      <c r="L10" s="2">
        <v>16</v>
      </c>
      <c r="M10" s="2">
        <v>18</v>
      </c>
      <c r="N10" s="2">
        <v>54</v>
      </c>
      <c r="O10" s="2">
        <v>68</v>
      </c>
      <c r="P10" s="2">
        <v>24</v>
      </c>
    </row>
    <row r="11" spans="1:16">
      <c r="A11" s="1" t="s">
        <v>36</v>
      </c>
      <c r="B11" s="2">
        <v>403</v>
      </c>
      <c r="C11" s="2">
        <v>143</v>
      </c>
      <c r="D11" s="2">
        <v>260</v>
      </c>
      <c r="E11" s="2">
        <v>54</v>
      </c>
      <c r="F11" s="2">
        <v>58</v>
      </c>
      <c r="G11" s="2">
        <v>56</v>
      </c>
      <c r="H11" s="2">
        <v>23</v>
      </c>
      <c r="I11" s="2">
        <v>30</v>
      </c>
      <c r="J11" s="2">
        <v>32</v>
      </c>
      <c r="K11" s="2">
        <v>44</v>
      </c>
      <c r="L11" s="2">
        <v>20</v>
      </c>
      <c r="M11" s="2">
        <v>16</v>
      </c>
      <c r="N11" s="2">
        <v>24</v>
      </c>
      <c r="O11" s="2">
        <v>29</v>
      </c>
      <c r="P11" s="2">
        <v>17</v>
      </c>
    </row>
    <row r="12" spans="1:16">
      <c r="A12" s="1" t="s">
        <v>20</v>
      </c>
      <c r="B12" s="2">
        <v>400</v>
      </c>
      <c r="C12" s="2">
        <v>88</v>
      </c>
      <c r="D12" s="2">
        <v>312</v>
      </c>
      <c r="E12" s="2">
        <v>29</v>
      </c>
      <c r="F12" s="2">
        <v>42</v>
      </c>
      <c r="G12" s="2">
        <v>87</v>
      </c>
      <c r="H12" s="2">
        <v>16</v>
      </c>
      <c r="I12" s="2">
        <v>13</v>
      </c>
      <c r="J12" s="2">
        <v>17</v>
      </c>
      <c r="K12" s="2">
        <v>15</v>
      </c>
      <c r="L12" s="2">
        <v>16</v>
      </c>
      <c r="M12" s="2">
        <v>13</v>
      </c>
      <c r="N12" s="2">
        <v>36</v>
      </c>
      <c r="O12" s="2">
        <v>77</v>
      </c>
      <c r="P12" s="2">
        <v>39</v>
      </c>
    </row>
    <row r="13" spans="1:16">
      <c r="A13" s="1" t="s">
        <v>58</v>
      </c>
      <c r="B13" s="2">
        <v>351</v>
      </c>
      <c r="C13" s="2">
        <v>115</v>
      </c>
      <c r="D13" s="2">
        <v>236</v>
      </c>
      <c r="E13" s="2">
        <v>13</v>
      </c>
      <c r="F13" s="2">
        <v>17</v>
      </c>
      <c r="G13" s="2">
        <v>36</v>
      </c>
      <c r="H13" s="2">
        <v>16</v>
      </c>
      <c r="I13" s="2">
        <v>18</v>
      </c>
      <c r="J13" s="2">
        <v>13</v>
      </c>
      <c r="K13" s="2">
        <v>13</v>
      </c>
      <c r="L13" s="2">
        <v>14</v>
      </c>
      <c r="M13" s="2">
        <v>72</v>
      </c>
      <c r="N13" s="2">
        <v>48</v>
      </c>
      <c r="O13" s="2">
        <v>55</v>
      </c>
      <c r="P13" s="2">
        <v>36</v>
      </c>
    </row>
    <row r="14" spans="1:16">
      <c r="A14" s="1" t="s">
        <v>22</v>
      </c>
      <c r="B14" s="2">
        <v>323</v>
      </c>
      <c r="C14" s="2">
        <v>25</v>
      </c>
      <c r="D14" s="2">
        <v>298</v>
      </c>
      <c r="E14" s="2">
        <v>35</v>
      </c>
      <c r="F14" s="2">
        <v>19</v>
      </c>
      <c r="G14" s="2">
        <v>48</v>
      </c>
      <c r="H14" s="2">
        <v>15</v>
      </c>
      <c r="I14" s="2">
        <v>24</v>
      </c>
      <c r="J14" s="2">
        <v>31</v>
      </c>
      <c r="K14" s="2">
        <v>21</v>
      </c>
      <c r="L14" s="2">
        <v>25</v>
      </c>
      <c r="M14" s="2">
        <v>43</v>
      </c>
      <c r="N14" s="2">
        <v>26</v>
      </c>
      <c r="O14" s="2">
        <v>21</v>
      </c>
      <c r="P14" s="2">
        <v>15</v>
      </c>
    </row>
    <row r="15" spans="1:16">
      <c r="A15" s="1" t="s">
        <v>46</v>
      </c>
      <c r="B15" s="2">
        <v>282</v>
      </c>
      <c r="C15" s="2">
        <v>45</v>
      </c>
      <c r="D15" s="2">
        <v>237</v>
      </c>
      <c r="E15" s="2">
        <v>43</v>
      </c>
      <c r="F15" s="2">
        <v>41</v>
      </c>
      <c r="G15" s="2">
        <v>66</v>
      </c>
      <c r="H15" s="2">
        <v>13</v>
      </c>
      <c r="I15" s="2">
        <v>15</v>
      </c>
      <c r="J15" s="2">
        <v>2</v>
      </c>
      <c r="K15" s="2">
        <v>6</v>
      </c>
      <c r="L15" s="2">
        <v>2</v>
      </c>
      <c r="M15" s="2">
        <v>14</v>
      </c>
      <c r="N15" s="2">
        <v>23</v>
      </c>
      <c r="O15" s="2">
        <v>45</v>
      </c>
      <c r="P15" s="2">
        <v>12</v>
      </c>
    </row>
    <row r="16" spans="1:16">
      <c r="A16" s="1" t="s">
        <v>18</v>
      </c>
      <c r="B16" s="2">
        <v>237</v>
      </c>
      <c r="C16" s="2">
        <v>63</v>
      </c>
      <c r="D16" s="2">
        <v>174</v>
      </c>
      <c r="E16" s="2">
        <v>11</v>
      </c>
      <c r="F16" s="2">
        <v>18</v>
      </c>
      <c r="G16" s="2">
        <v>52</v>
      </c>
      <c r="H16" s="2">
        <v>7</v>
      </c>
      <c r="I16" s="2">
        <v>6</v>
      </c>
      <c r="J16" s="2">
        <v>4</v>
      </c>
      <c r="K16" s="2">
        <v>4</v>
      </c>
      <c r="L16" s="2">
        <v>15</v>
      </c>
      <c r="M16" s="2">
        <v>16</v>
      </c>
      <c r="N16" s="2">
        <v>38</v>
      </c>
      <c r="O16" s="2">
        <v>46</v>
      </c>
      <c r="P16" s="2">
        <v>20</v>
      </c>
    </row>
    <row r="17" spans="1:16">
      <c r="A17" s="1" t="s">
        <v>48</v>
      </c>
      <c r="B17" s="2">
        <v>216</v>
      </c>
      <c r="C17" s="2">
        <v>62</v>
      </c>
      <c r="D17" s="2">
        <v>154</v>
      </c>
      <c r="E17" s="2">
        <v>27</v>
      </c>
      <c r="F17" s="2">
        <v>37</v>
      </c>
      <c r="G17" s="2">
        <v>66</v>
      </c>
      <c r="H17" s="2">
        <v>21</v>
      </c>
      <c r="I17" s="2">
        <v>7</v>
      </c>
      <c r="J17" s="2">
        <v>6</v>
      </c>
      <c r="K17" s="2">
        <v>10</v>
      </c>
      <c r="L17" s="2">
        <v>1</v>
      </c>
      <c r="M17" s="2">
        <v>10</v>
      </c>
      <c r="N17" s="2">
        <v>18</v>
      </c>
      <c r="O17" s="2">
        <v>11</v>
      </c>
      <c r="P17" s="2">
        <v>2</v>
      </c>
    </row>
    <row r="18" spans="1:16">
      <c r="A18" s="1" t="s">
        <v>34</v>
      </c>
      <c r="B18" s="2">
        <v>137</v>
      </c>
      <c r="C18" s="2">
        <v>33</v>
      </c>
      <c r="D18" s="2">
        <v>104</v>
      </c>
      <c r="E18" s="2">
        <v>10</v>
      </c>
      <c r="F18" s="2">
        <v>13</v>
      </c>
      <c r="G18" s="2">
        <v>20</v>
      </c>
      <c r="H18" s="2">
        <v>6</v>
      </c>
      <c r="I18" s="2">
        <v>9</v>
      </c>
      <c r="J18" s="2">
        <v>8</v>
      </c>
      <c r="K18" s="2">
        <v>5</v>
      </c>
      <c r="L18" s="2">
        <v>2</v>
      </c>
      <c r="M18" s="2">
        <v>26</v>
      </c>
      <c r="N18" s="2">
        <v>4</v>
      </c>
      <c r="O18" s="2">
        <v>25</v>
      </c>
      <c r="P18" s="2">
        <v>9</v>
      </c>
    </row>
    <row r="19" spans="1:16">
      <c r="A19" s="1" t="s">
        <v>35</v>
      </c>
      <c r="B19" s="2">
        <v>136</v>
      </c>
      <c r="C19" s="2">
        <v>41</v>
      </c>
      <c r="D19" s="2">
        <v>95</v>
      </c>
      <c r="E19" s="2">
        <v>8</v>
      </c>
      <c r="F19" s="2">
        <v>17</v>
      </c>
      <c r="G19" s="2">
        <v>23</v>
      </c>
      <c r="H19" s="2">
        <v>6</v>
      </c>
      <c r="I19" s="2">
        <v>5</v>
      </c>
      <c r="J19" s="2">
        <v>3</v>
      </c>
      <c r="K19" s="2">
        <v>2</v>
      </c>
      <c r="L19" s="2">
        <v>10</v>
      </c>
      <c r="M19" s="2">
        <v>2</v>
      </c>
      <c r="N19" s="2">
        <v>30</v>
      </c>
      <c r="O19" s="2">
        <v>30</v>
      </c>
      <c r="P19" s="2">
        <v>0</v>
      </c>
    </row>
    <row r="20" spans="1:16">
      <c r="A20" s="1" t="s">
        <v>41</v>
      </c>
      <c r="B20" s="2">
        <v>130</v>
      </c>
      <c r="C20" s="2">
        <v>35</v>
      </c>
      <c r="D20" s="2">
        <v>95</v>
      </c>
      <c r="E20" s="2">
        <v>14</v>
      </c>
      <c r="F20" s="2">
        <v>12</v>
      </c>
      <c r="G20" s="2">
        <v>15</v>
      </c>
      <c r="H20" s="2">
        <v>11</v>
      </c>
      <c r="I20" s="2">
        <v>8</v>
      </c>
      <c r="J20" s="2">
        <v>5</v>
      </c>
      <c r="K20" s="2">
        <v>10</v>
      </c>
      <c r="L20" s="2">
        <v>8</v>
      </c>
      <c r="M20" s="2">
        <v>3</v>
      </c>
      <c r="N20" s="2">
        <v>10</v>
      </c>
      <c r="O20" s="2">
        <v>27</v>
      </c>
      <c r="P20" s="2">
        <v>7</v>
      </c>
    </row>
    <row r="21" spans="1:16">
      <c r="A21" s="1" t="s">
        <v>38</v>
      </c>
      <c r="B21" s="2">
        <v>121</v>
      </c>
      <c r="C21" s="2">
        <v>29</v>
      </c>
      <c r="D21" s="2">
        <v>92</v>
      </c>
      <c r="E21" s="2">
        <v>6</v>
      </c>
      <c r="F21" s="2">
        <v>22</v>
      </c>
      <c r="G21" s="2">
        <v>30</v>
      </c>
      <c r="H21" s="2">
        <v>2</v>
      </c>
      <c r="I21" s="2">
        <v>4</v>
      </c>
      <c r="J21" s="2">
        <v>8</v>
      </c>
      <c r="K21" s="2">
        <v>5</v>
      </c>
      <c r="L21" s="2">
        <v>4</v>
      </c>
      <c r="M21" s="2">
        <v>6</v>
      </c>
      <c r="N21" s="2">
        <v>12</v>
      </c>
      <c r="O21" s="2">
        <v>18</v>
      </c>
      <c r="P21" s="2">
        <v>4</v>
      </c>
    </row>
    <row r="22" spans="1:16">
      <c r="A22" s="1" t="s">
        <v>17</v>
      </c>
      <c r="B22" s="2">
        <v>118</v>
      </c>
      <c r="C22" s="2">
        <v>48</v>
      </c>
      <c r="D22" s="2">
        <v>70</v>
      </c>
      <c r="E22" s="2">
        <v>5</v>
      </c>
      <c r="F22" s="2">
        <v>8</v>
      </c>
      <c r="G22" s="2">
        <v>7</v>
      </c>
      <c r="H22" s="2">
        <v>2</v>
      </c>
      <c r="I22" s="2">
        <v>3</v>
      </c>
      <c r="J22" s="2">
        <v>0</v>
      </c>
      <c r="K22" s="2">
        <v>4</v>
      </c>
      <c r="L22" s="2">
        <v>2</v>
      </c>
      <c r="M22" s="2">
        <v>12</v>
      </c>
      <c r="N22" s="2">
        <v>7</v>
      </c>
      <c r="O22" s="2">
        <v>44</v>
      </c>
      <c r="P22" s="2">
        <v>24</v>
      </c>
    </row>
    <row r="23" spans="1:16">
      <c r="A23" s="1" t="s">
        <v>15</v>
      </c>
      <c r="B23" s="2">
        <v>111</v>
      </c>
      <c r="C23" s="2">
        <v>41</v>
      </c>
      <c r="D23" s="2">
        <v>70</v>
      </c>
      <c r="E23" s="2">
        <v>3</v>
      </c>
      <c r="F23" s="2">
        <v>14</v>
      </c>
      <c r="G23" s="2">
        <v>16</v>
      </c>
      <c r="H23" s="2">
        <v>10</v>
      </c>
      <c r="I23" s="2">
        <v>5</v>
      </c>
      <c r="J23" s="2">
        <v>6</v>
      </c>
      <c r="K23" s="2">
        <v>3</v>
      </c>
      <c r="L23" s="2">
        <v>3</v>
      </c>
      <c r="M23" s="2">
        <v>8</v>
      </c>
      <c r="N23" s="2">
        <v>11</v>
      </c>
      <c r="O23" s="2">
        <v>23</v>
      </c>
      <c r="P23" s="2">
        <v>9</v>
      </c>
    </row>
    <row r="24" spans="1:16">
      <c r="A24" s="1" t="s">
        <v>60</v>
      </c>
      <c r="B24" s="2">
        <v>100</v>
      </c>
      <c r="C24" s="2">
        <v>32</v>
      </c>
      <c r="D24" s="2">
        <v>68</v>
      </c>
      <c r="E24" s="2">
        <v>4</v>
      </c>
      <c r="F24" s="2">
        <v>10</v>
      </c>
      <c r="G24" s="2">
        <v>16</v>
      </c>
      <c r="H24" s="2">
        <v>8</v>
      </c>
      <c r="I24" s="2">
        <v>5</v>
      </c>
      <c r="J24" s="2">
        <v>8</v>
      </c>
      <c r="K24" s="2">
        <v>5</v>
      </c>
      <c r="L24" s="2">
        <v>6</v>
      </c>
      <c r="M24" s="2">
        <v>11</v>
      </c>
      <c r="N24" s="2">
        <v>10</v>
      </c>
      <c r="O24" s="2">
        <v>16</v>
      </c>
      <c r="P24" s="2">
        <v>1</v>
      </c>
    </row>
    <row r="25" spans="1:16">
      <c r="A25" s="1" t="s">
        <v>47</v>
      </c>
      <c r="B25" s="2">
        <v>78</v>
      </c>
      <c r="C25" s="2">
        <v>22</v>
      </c>
      <c r="D25" s="2">
        <v>56</v>
      </c>
      <c r="E25" s="2">
        <v>0</v>
      </c>
      <c r="F25" s="2">
        <v>9</v>
      </c>
      <c r="G25" s="2">
        <v>20</v>
      </c>
      <c r="H25" s="2">
        <v>5</v>
      </c>
      <c r="I25" s="2">
        <v>4</v>
      </c>
      <c r="J25" s="2">
        <v>4</v>
      </c>
      <c r="K25" s="2">
        <v>2</v>
      </c>
      <c r="L25" s="2">
        <v>3</v>
      </c>
      <c r="M25" s="2">
        <v>0</v>
      </c>
      <c r="N25" s="2">
        <v>2</v>
      </c>
      <c r="O25" s="2">
        <v>17</v>
      </c>
      <c r="P25" s="2">
        <v>12</v>
      </c>
    </row>
    <row r="26" spans="1:16">
      <c r="A26" s="1" t="s">
        <v>27</v>
      </c>
      <c r="B26" s="2">
        <v>75</v>
      </c>
      <c r="C26" s="2">
        <v>36</v>
      </c>
      <c r="D26" s="2">
        <v>39</v>
      </c>
      <c r="E26" s="2">
        <v>2</v>
      </c>
      <c r="F26" s="2">
        <v>4</v>
      </c>
      <c r="G26" s="2">
        <v>8</v>
      </c>
      <c r="H26" s="2">
        <v>3</v>
      </c>
      <c r="I26" s="2">
        <v>13</v>
      </c>
      <c r="J26" s="2">
        <v>7</v>
      </c>
      <c r="K26" s="2">
        <v>2</v>
      </c>
      <c r="L26" s="2">
        <v>1</v>
      </c>
      <c r="M26" s="2">
        <v>8</v>
      </c>
      <c r="N26" s="2">
        <v>6</v>
      </c>
      <c r="O26" s="2">
        <v>13</v>
      </c>
      <c r="P26" s="2">
        <v>8</v>
      </c>
    </row>
    <row r="27" spans="1:16">
      <c r="A27" s="1" t="s">
        <v>33</v>
      </c>
      <c r="B27" s="2">
        <v>73</v>
      </c>
      <c r="C27" s="2">
        <v>11</v>
      </c>
      <c r="D27" s="2">
        <v>62</v>
      </c>
      <c r="E27" s="2">
        <v>2</v>
      </c>
      <c r="F27" s="2">
        <v>6</v>
      </c>
      <c r="G27" s="2">
        <v>12</v>
      </c>
      <c r="H27" s="2">
        <v>7</v>
      </c>
      <c r="I27" s="2">
        <v>4</v>
      </c>
      <c r="J27" s="2">
        <v>5</v>
      </c>
      <c r="K27" s="2">
        <v>7</v>
      </c>
      <c r="L27" s="2">
        <v>5</v>
      </c>
      <c r="M27" s="2">
        <v>2</v>
      </c>
      <c r="N27" s="2">
        <v>14</v>
      </c>
      <c r="O27" s="2">
        <v>7</v>
      </c>
      <c r="P27" s="2">
        <v>2</v>
      </c>
    </row>
    <row r="28" spans="1:16">
      <c r="A28" s="1" t="s">
        <v>28</v>
      </c>
      <c r="B28" s="2">
        <v>71</v>
      </c>
      <c r="C28" s="2">
        <v>24</v>
      </c>
      <c r="D28" s="2">
        <v>47</v>
      </c>
      <c r="E28" s="2">
        <v>1</v>
      </c>
      <c r="F28" s="2">
        <v>5</v>
      </c>
      <c r="G28" s="2">
        <v>13</v>
      </c>
      <c r="H28" s="2">
        <v>1</v>
      </c>
      <c r="I28" s="2">
        <v>7</v>
      </c>
      <c r="J28" s="2">
        <v>7</v>
      </c>
      <c r="K28" s="2">
        <v>0</v>
      </c>
      <c r="L28" s="2">
        <v>2</v>
      </c>
      <c r="M28" s="2">
        <v>8</v>
      </c>
      <c r="N28" s="2">
        <v>18</v>
      </c>
      <c r="O28" s="2">
        <v>7</v>
      </c>
      <c r="P28" s="2">
        <v>2</v>
      </c>
    </row>
    <row r="29" spans="1:16">
      <c r="A29" s="1" t="s">
        <v>42</v>
      </c>
      <c r="B29" s="2">
        <v>71</v>
      </c>
      <c r="C29" s="2">
        <v>18</v>
      </c>
      <c r="D29" s="2">
        <v>53</v>
      </c>
      <c r="E29" s="2">
        <v>8</v>
      </c>
      <c r="F29" s="2">
        <v>20</v>
      </c>
      <c r="G29" s="2">
        <v>8</v>
      </c>
      <c r="H29" s="2">
        <v>10</v>
      </c>
      <c r="I29" s="2">
        <v>4</v>
      </c>
      <c r="J29" s="2">
        <v>5</v>
      </c>
      <c r="K29" s="2">
        <v>5</v>
      </c>
      <c r="L29" s="2">
        <v>3</v>
      </c>
      <c r="M29" s="2">
        <v>1</v>
      </c>
      <c r="N29" s="2">
        <v>2</v>
      </c>
      <c r="O29" s="2">
        <v>3</v>
      </c>
      <c r="P29" s="2">
        <v>2</v>
      </c>
    </row>
    <row r="30" spans="1:16">
      <c r="A30" s="1" t="s">
        <v>39</v>
      </c>
      <c r="B30" s="2">
        <v>67</v>
      </c>
      <c r="C30" s="2">
        <v>18</v>
      </c>
      <c r="D30" s="2">
        <v>49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10</v>
      </c>
      <c r="K30" s="2">
        <v>19</v>
      </c>
      <c r="L30" s="2">
        <v>0</v>
      </c>
      <c r="M30" s="2">
        <v>26</v>
      </c>
      <c r="N30" s="2">
        <v>1</v>
      </c>
      <c r="O30" s="2">
        <v>5</v>
      </c>
      <c r="P30" s="2">
        <v>6</v>
      </c>
    </row>
    <row r="31" spans="1:16">
      <c r="A31" s="1" t="s">
        <v>59</v>
      </c>
      <c r="B31" s="2">
        <v>53</v>
      </c>
      <c r="C31" s="2">
        <v>16</v>
      </c>
      <c r="D31" s="2">
        <v>37</v>
      </c>
      <c r="E31" s="2">
        <v>2</v>
      </c>
      <c r="F31" s="2">
        <v>5</v>
      </c>
      <c r="G31" s="2">
        <v>11</v>
      </c>
      <c r="H31" s="2">
        <v>3</v>
      </c>
      <c r="I31" s="2">
        <v>7</v>
      </c>
      <c r="J31" s="2">
        <v>2</v>
      </c>
      <c r="K31" s="2">
        <v>2</v>
      </c>
      <c r="L31" s="2">
        <v>3</v>
      </c>
      <c r="M31" s="2">
        <v>2</v>
      </c>
      <c r="N31" s="2">
        <v>5</v>
      </c>
      <c r="O31" s="2">
        <v>7</v>
      </c>
      <c r="P31" s="2">
        <v>4</v>
      </c>
    </row>
    <row r="32" spans="1:16">
      <c r="A32" s="1" t="s">
        <v>44</v>
      </c>
      <c r="B32" s="2">
        <v>50</v>
      </c>
      <c r="C32" s="2">
        <v>13</v>
      </c>
      <c r="D32" s="2">
        <v>37</v>
      </c>
      <c r="E32" s="2">
        <v>3</v>
      </c>
      <c r="F32" s="2">
        <v>1</v>
      </c>
      <c r="G32" s="2">
        <v>12</v>
      </c>
      <c r="H32" s="2">
        <v>5</v>
      </c>
      <c r="I32" s="2">
        <v>4</v>
      </c>
      <c r="J32" s="2">
        <v>2</v>
      </c>
      <c r="K32" s="2">
        <v>4</v>
      </c>
      <c r="L32" s="2">
        <v>0</v>
      </c>
      <c r="M32" s="2">
        <v>12</v>
      </c>
      <c r="N32" s="2">
        <v>2</v>
      </c>
      <c r="O32" s="2">
        <v>4</v>
      </c>
      <c r="P32" s="2">
        <v>1</v>
      </c>
    </row>
    <row r="33" spans="1:16">
      <c r="A33" s="1" t="s">
        <v>29</v>
      </c>
      <c r="B33" s="2">
        <v>45</v>
      </c>
      <c r="C33" s="2">
        <v>18</v>
      </c>
      <c r="D33" s="2">
        <v>27</v>
      </c>
      <c r="E33" s="2">
        <v>3</v>
      </c>
      <c r="F33" s="2">
        <v>5</v>
      </c>
      <c r="G33" s="2">
        <v>8</v>
      </c>
      <c r="H33" s="2">
        <v>4</v>
      </c>
      <c r="I33" s="2">
        <v>4</v>
      </c>
      <c r="J33" s="2">
        <v>0</v>
      </c>
      <c r="K33" s="2">
        <v>3</v>
      </c>
      <c r="L33" s="2">
        <v>3</v>
      </c>
      <c r="M33" s="2">
        <v>5</v>
      </c>
      <c r="N33" s="2">
        <v>2</v>
      </c>
      <c r="O33" s="2">
        <v>8</v>
      </c>
      <c r="P33" s="2">
        <v>0</v>
      </c>
    </row>
    <row r="34" spans="1:16">
      <c r="A34" s="1" t="s">
        <v>21</v>
      </c>
      <c r="B34" s="2">
        <v>43</v>
      </c>
      <c r="C34" s="2">
        <v>1</v>
      </c>
      <c r="D34" s="2">
        <v>42</v>
      </c>
      <c r="E34" s="2">
        <v>0</v>
      </c>
      <c r="F34" s="2">
        <v>0</v>
      </c>
      <c r="G34" s="2">
        <v>4</v>
      </c>
      <c r="H34" s="2">
        <v>3</v>
      </c>
      <c r="I34" s="2">
        <v>7</v>
      </c>
      <c r="J34" s="2">
        <v>1</v>
      </c>
      <c r="K34" s="2">
        <v>1</v>
      </c>
      <c r="L34" s="2">
        <v>4</v>
      </c>
      <c r="M34" s="2">
        <v>4</v>
      </c>
      <c r="N34" s="2">
        <v>3</v>
      </c>
      <c r="O34" s="2">
        <v>15</v>
      </c>
      <c r="P34" s="2">
        <v>1</v>
      </c>
    </row>
    <row r="35" spans="1:16">
      <c r="A35" s="1" t="s">
        <v>32</v>
      </c>
      <c r="B35" s="2">
        <v>42</v>
      </c>
      <c r="C35" s="2">
        <v>16</v>
      </c>
      <c r="D35" s="2">
        <v>26</v>
      </c>
      <c r="E35" s="2">
        <v>5</v>
      </c>
      <c r="F35" s="2">
        <v>3</v>
      </c>
      <c r="G35" s="2">
        <v>15</v>
      </c>
      <c r="H35" s="2">
        <v>1</v>
      </c>
      <c r="I35" s="2">
        <v>0</v>
      </c>
      <c r="J35" s="2">
        <v>2</v>
      </c>
      <c r="K35" s="2">
        <v>2</v>
      </c>
      <c r="L35" s="2">
        <v>2</v>
      </c>
      <c r="M35" s="2">
        <v>0</v>
      </c>
      <c r="N35" s="2">
        <v>4</v>
      </c>
      <c r="O35" s="2">
        <v>0</v>
      </c>
      <c r="P35" s="2">
        <v>8</v>
      </c>
    </row>
    <row r="36" spans="1:16">
      <c r="A36" s="1" t="s">
        <v>52</v>
      </c>
      <c r="B36" s="2">
        <v>36</v>
      </c>
      <c r="C36" s="2">
        <v>11</v>
      </c>
      <c r="D36" s="2">
        <v>25</v>
      </c>
      <c r="E36" s="2">
        <v>0</v>
      </c>
      <c r="F36" s="2">
        <v>2</v>
      </c>
      <c r="G36" s="2">
        <v>21</v>
      </c>
      <c r="H36" s="2">
        <v>0</v>
      </c>
      <c r="I36" s="2">
        <v>0</v>
      </c>
      <c r="J36" s="2">
        <v>1</v>
      </c>
      <c r="K36" s="2">
        <v>1</v>
      </c>
      <c r="L36" s="2">
        <v>2</v>
      </c>
      <c r="M36" s="2">
        <v>0</v>
      </c>
      <c r="N36" s="2">
        <v>1</v>
      </c>
      <c r="O36" s="2">
        <v>5</v>
      </c>
      <c r="P36" s="2">
        <v>3</v>
      </c>
    </row>
    <row r="37" spans="1:16">
      <c r="A37" s="1" t="s">
        <v>57</v>
      </c>
      <c r="B37" s="2">
        <v>30</v>
      </c>
      <c r="C37" s="2">
        <v>5</v>
      </c>
      <c r="D37" s="2">
        <v>25</v>
      </c>
      <c r="E37" s="2">
        <v>2</v>
      </c>
      <c r="F37" s="2">
        <v>1</v>
      </c>
      <c r="G37" s="2">
        <v>2</v>
      </c>
      <c r="H37" s="2">
        <v>1</v>
      </c>
      <c r="I37" s="2">
        <v>0</v>
      </c>
      <c r="J37" s="2">
        <v>10</v>
      </c>
      <c r="K37" s="2">
        <v>2</v>
      </c>
      <c r="L37" s="2">
        <v>0</v>
      </c>
      <c r="M37" s="2">
        <v>1</v>
      </c>
      <c r="N37" s="2">
        <v>7</v>
      </c>
      <c r="O37" s="2">
        <v>4</v>
      </c>
      <c r="P37" s="2">
        <v>0</v>
      </c>
    </row>
    <row r="38" spans="1:16">
      <c r="A38" s="1" t="s">
        <v>40</v>
      </c>
      <c r="B38" s="2">
        <v>24</v>
      </c>
      <c r="C38" s="2">
        <v>12</v>
      </c>
      <c r="D38" s="2">
        <v>12</v>
      </c>
      <c r="E38" s="2">
        <v>2</v>
      </c>
      <c r="F38" s="2">
        <v>1</v>
      </c>
      <c r="G38" s="2">
        <v>6</v>
      </c>
      <c r="H38" s="2">
        <v>1</v>
      </c>
      <c r="I38" s="2">
        <v>0</v>
      </c>
      <c r="J38" s="2">
        <v>4</v>
      </c>
      <c r="K38" s="2">
        <v>1</v>
      </c>
      <c r="L38" s="2">
        <v>0</v>
      </c>
      <c r="M38" s="2">
        <v>2</v>
      </c>
      <c r="N38" s="2">
        <v>1</v>
      </c>
      <c r="O38" s="2">
        <v>5</v>
      </c>
      <c r="P38" s="2">
        <v>1</v>
      </c>
    </row>
    <row r="39" spans="1:16">
      <c r="A39" s="1" t="s">
        <v>25</v>
      </c>
      <c r="B39" s="2">
        <v>22</v>
      </c>
      <c r="C39" s="2">
        <v>2</v>
      </c>
      <c r="D39" s="2">
        <v>20</v>
      </c>
      <c r="E39" s="2">
        <v>1</v>
      </c>
      <c r="F39" s="2">
        <v>1</v>
      </c>
      <c r="G39" s="2">
        <v>7</v>
      </c>
      <c r="H39" s="2">
        <v>1</v>
      </c>
      <c r="I39" s="2">
        <v>2</v>
      </c>
      <c r="J39" s="2">
        <v>1</v>
      </c>
      <c r="K39" s="2">
        <v>2</v>
      </c>
      <c r="L39" s="2">
        <v>3</v>
      </c>
      <c r="M39" s="2">
        <v>0</v>
      </c>
      <c r="N39" s="2">
        <v>2</v>
      </c>
      <c r="O39" s="2">
        <v>2</v>
      </c>
      <c r="P39" s="2">
        <v>0</v>
      </c>
    </row>
    <row r="40" spans="1:16">
      <c r="A40" s="1" t="s">
        <v>19</v>
      </c>
      <c r="B40" s="2">
        <v>21</v>
      </c>
      <c r="C40" s="2">
        <v>3</v>
      </c>
      <c r="D40" s="2">
        <v>18</v>
      </c>
      <c r="E40" s="2">
        <v>0</v>
      </c>
      <c r="F40" s="2">
        <v>2</v>
      </c>
      <c r="G40" s="2">
        <v>2</v>
      </c>
      <c r="H40" s="2">
        <v>9</v>
      </c>
      <c r="I40" s="2">
        <v>0</v>
      </c>
      <c r="J40" s="2">
        <v>0</v>
      </c>
      <c r="K40" s="2">
        <v>0</v>
      </c>
      <c r="L40" s="2">
        <v>4</v>
      </c>
      <c r="M40" s="2">
        <v>0</v>
      </c>
      <c r="N40" s="2">
        <v>3</v>
      </c>
      <c r="O40" s="2">
        <v>0</v>
      </c>
      <c r="P40" s="2">
        <v>1</v>
      </c>
    </row>
    <row r="41" spans="1:16">
      <c r="A41" s="1" t="s">
        <v>54</v>
      </c>
      <c r="B41" s="2">
        <v>14</v>
      </c>
      <c r="C41" s="2">
        <v>2</v>
      </c>
      <c r="D41" s="2">
        <v>12</v>
      </c>
      <c r="E41" s="2">
        <v>0</v>
      </c>
      <c r="F41" s="2">
        <v>4</v>
      </c>
      <c r="G41" s="2">
        <v>0</v>
      </c>
      <c r="H41" s="2">
        <v>0</v>
      </c>
      <c r="I41" s="2">
        <v>4</v>
      </c>
      <c r="J41" s="2">
        <v>0</v>
      </c>
      <c r="K41" s="2">
        <v>2</v>
      </c>
      <c r="L41" s="2">
        <v>1</v>
      </c>
      <c r="M41" s="2">
        <v>0</v>
      </c>
      <c r="N41" s="2">
        <v>3</v>
      </c>
      <c r="O41" s="2">
        <v>0</v>
      </c>
      <c r="P41" s="2">
        <v>0</v>
      </c>
    </row>
    <row r="42" spans="1:16">
      <c r="A42" s="1" t="s">
        <v>37</v>
      </c>
      <c r="B42" s="2">
        <v>11</v>
      </c>
      <c r="C42" s="2">
        <v>1</v>
      </c>
      <c r="D42" s="2">
        <v>10</v>
      </c>
      <c r="E42" s="2">
        <v>0</v>
      </c>
      <c r="F42" s="2">
        <v>1</v>
      </c>
      <c r="G42" s="2">
        <v>2</v>
      </c>
      <c r="H42" s="2">
        <v>0</v>
      </c>
      <c r="I42" s="2">
        <v>3</v>
      </c>
      <c r="J42" s="2">
        <v>0</v>
      </c>
      <c r="K42" s="2">
        <v>0</v>
      </c>
      <c r="L42" s="2">
        <v>1</v>
      </c>
      <c r="M42" s="2">
        <v>0</v>
      </c>
      <c r="N42" s="2">
        <v>1</v>
      </c>
      <c r="O42" s="2">
        <v>1</v>
      </c>
      <c r="P42" s="2">
        <v>2</v>
      </c>
    </row>
    <row r="43" spans="1:16">
      <c r="A43" s="1" t="s">
        <v>45</v>
      </c>
      <c r="B43" s="2">
        <v>9</v>
      </c>
      <c r="C43" s="2">
        <v>5</v>
      </c>
      <c r="D43" s="2">
        <v>4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3</v>
      </c>
      <c r="O43" s="2">
        <v>0</v>
      </c>
      <c r="P43" s="2">
        <v>0</v>
      </c>
    </row>
    <row r="44" spans="1:16">
      <c r="A44" s="1" t="s">
        <v>56</v>
      </c>
      <c r="B44" s="2">
        <v>8</v>
      </c>
      <c r="C44" s="2">
        <v>6</v>
      </c>
      <c r="D44" s="2">
        <v>2</v>
      </c>
      <c r="E44" s="2">
        <v>0</v>
      </c>
      <c r="F44" s="2">
        <v>4</v>
      </c>
      <c r="G44" s="2">
        <v>0</v>
      </c>
      <c r="H44" s="2">
        <v>0</v>
      </c>
      <c r="I44" s="2">
        <v>1</v>
      </c>
      <c r="J44" s="2">
        <v>0</v>
      </c>
      <c r="K44" s="2">
        <v>1</v>
      </c>
      <c r="L44" s="2">
        <v>0</v>
      </c>
      <c r="M44" s="2">
        <v>2</v>
      </c>
      <c r="N44" s="2">
        <v>0</v>
      </c>
      <c r="O44" s="2">
        <v>0</v>
      </c>
      <c r="P44" s="2">
        <v>0</v>
      </c>
    </row>
    <row r="45" spans="1:16">
      <c r="A45" s="1" t="s">
        <v>23</v>
      </c>
      <c r="B45" s="2">
        <v>5</v>
      </c>
      <c r="C45" s="2">
        <v>1</v>
      </c>
      <c r="D45" s="2">
        <v>4</v>
      </c>
      <c r="E45" s="2">
        <v>0</v>
      </c>
      <c r="F45" s="2">
        <v>2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0</v>
      </c>
      <c r="P45" s="2">
        <v>2</v>
      </c>
    </row>
    <row r="46" spans="1:16">
      <c r="A46" s="1" t="s">
        <v>55</v>
      </c>
      <c r="B46" s="2">
        <v>4</v>
      </c>
      <c r="C46" s="2">
        <v>0</v>
      </c>
      <c r="D46" s="2">
        <v>4</v>
      </c>
      <c r="E46" s="2">
        <v>3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</row>
    <row r="47" spans="1:16">
      <c r="A47" s="1" t="s">
        <v>63</v>
      </c>
      <c r="B47" s="2">
        <v>2</v>
      </c>
      <c r="C47" s="2">
        <v>0</v>
      </c>
      <c r="D47" s="2">
        <v>2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2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</row>
    <row r="48" spans="1:16">
      <c r="A48" s="1" t="s">
        <v>24</v>
      </c>
      <c r="B48" s="2">
        <v>1</v>
      </c>
      <c r="C48" s="2">
        <v>0</v>
      </c>
      <c r="D48" s="2">
        <v>1</v>
      </c>
      <c r="E48" s="2">
        <v>0</v>
      </c>
      <c r="F48" s="2">
        <v>0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</row>
  </sheetData>
  <sortState ref="A2:P47">
    <sortCondition descending="1" ref="B2:B4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49"/>
  <sheetViews>
    <sheetView topLeftCell="A4" workbookViewId="0">
      <selection activeCell="D156" sqref="D156:D170"/>
    </sheetView>
  </sheetViews>
  <sheetFormatPr baseColWidth="10" defaultColWidth="8.83203125" defaultRowHeight="14" x14ac:dyDescent="0"/>
  <cols>
    <col min="3" max="3" width="36" customWidth="1"/>
    <col min="8" max="8" width="15.33203125" customWidth="1"/>
  </cols>
  <sheetData>
    <row r="3" spans="2:4">
      <c r="B3" t="s">
        <v>107</v>
      </c>
      <c r="C3" t="s">
        <v>44</v>
      </c>
      <c r="D3">
        <v>6</v>
      </c>
    </row>
    <row r="4" spans="2:4">
      <c r="B4" t="s">
        <v>140</v>
      </c>
      <c r="C4" t="s">
        <v>44</v>
      </c>
      <c r="D4">
        <v>40</v>
      </c>
    </row>
    <row r="5" spans="2:4">
      <c r="B5" t="s">
        <v>126</v>
      </c>
      <c r="C5" t="s">
        <v>44</v>
      </c>
      <c r="D5">
        <v>118</v>
      </c>
    </row>
    <row r="6" spans="2:4">
      <c r="B6" t="s">
        <v>141</v>
      </c>
      <c r="C6" t="s">
        <v>44</v>
      </c>
      <c r="D6">
        <v>6</v>
      </c>
    </row>
    <row r="7" spans="2:4">
      <c r="B7" t="s">
        <v>142</v>
      </c>
      <c r="C7" t="s">
        <v>44</v>
      </c>
      <c r="D7">
        <v>213</v>
      </c>
    </row>
    <row r="8" spans="2:4">
      <c r="B8" t="s">
        <v>143</v>
      </c>
      <c r="C8" t="s">
        <v>44</v>
      </c>
      <c r="D8">
        <v>1</v>
      </c>
    </row>
    <row r="9" spans="2:4">
      <c r="B9" t="s">
        <v>130</v>
      </c>
      <c r="C9" t="s">
        <v>44</v>
      </c>
      <c r="D9">
        <v>75</v>
      </c>
    </row>
    <row r="10" spans="2:4">
      <c r="B10" t="s">
        <v>121</v>
      </c>
      <c r="C10" t="s">
        <v>44</v>
      </c>
      <c r="D10">
        <v>54</v>
      </c>
    </row>
    <row r="11" spans="2:4">
      <c r="B11" t="s">
        <v>119</v>
      </c>
      <c r="C11" t="s">
        <v>44</v>
      </c>
      <c r="D11">
        <v>1</v>
      </c>
    </row>
    <row r="12" spans="2:4">
      <c r="B12" t="s">
        <v>132</v>
      </c>
      <c r="C12" t="s">
        <v>44</v>
      </c>
      <c r="D12">
        <v>267</v>
      </c>
    </row>
    <row r="13" spans="2:4">
      <c r="B13" t="s">
        <v>144</v>
      </c>
      <c r="C13" t="s">
        <v>44</v>
      </c>
      <c r="D13">
        <v>36</v>
      </c>
    </row>
    <row r="14" spans="2:4">
      <c r="B14" t="s">
        <v>123</v>
      </c>
      <c r="C14" t="s">
        <v>44</v>
      </c>
      <c r="D14">
        <v>5</v>
      </c>
    </row>
    <row r="15" spans="2:4">
      <c r="B15" t="s">
        <v>134</v>
      </c>
      <c r="C15" t="s">
        <v>44</v>
      </c>
      <c r="D15">
        <v>201</v>
      </c>
    </row>
    <row r="16" spans="2:4">
      <c r="B16" t="s">
        <v>145</v>
      </c>
      <c r="C16" t="s">
        <v>44</v>
      </c>
      <c r="D16">
        <v>215</v>
      </c>
    </row>
    <row r="17" spans="2:4">
      <c r="B17" t="s">
        <v>136</v>
      </c>
      <c r="C17" t="s">
        <v>44</v>
      </c>
      <c r="D17">
        <v>23</v>
      </c>
    </row>
    <row r="18" spans="2:4">
      <c r="B18" t="s">
        <v>146</v>
      </c>
      <c r="C18" t="s">
        <v>44</v>
      </c>
      <c r="D18">
        <v>50</v>
      </c>
    </row>
    <row r="19" spans="2:4">
      <c r="C19" t="s">
        <v>14</v>
      </c>
      <c r="D19">
        <f>SUM(D3:D18)</f>
        <v>1311</v>
      </c>
    </row>
    <row r="20" spans="2:4">
      <c r="C20" t="s">
        <v>147</v>
      </c>
      <c r="D20">
        <f>AVERAGE(D3:D18)</f>
        <v>81.9375</v>
      </c>
    </row>
    <row r="21" spans="2:4">
      <c r="C21" t="s">
        <v>139</v>
      </c>
      <c r="D21">
        <f>STDEVP(D3:D18)</f>
        <v>88.159279680303655</v>
      </c>
    </row>
    <row r="22" spans="2:4">
      <c r="B22" t="s">
        <v>140</v>
      </c>
      <c r="C22" t="s">
        <v>45</v>
      </c>
      <c r="D22">
        <v>1</v>
      </c>
    </row>
    <row r="23" spans="2:4">
      <c r="B23" t="s">
        <v>126</v>
      </c>
      <c r="C23" t="s">
        <v>45</v>
      </c>
      <c r="D23">
        <v>700</v>
      </c>
    </row>
    <row r="24" spans="2:4">
      <c r="B24" t="s">
        <v>141</v>
      </c>
      <c r="C24" t="s">
        <v>65</v>
      </c>
      <c r="D24">
        <v>1</v>
      </c>
    </row>
    <row r="25" spans="2:4">
      <c r="B25" t="s">
        <v>142</v>
      </c>
      <c r="C25" t="s">
        <v>45</v>
      </c>
      <c r="D25">
        <v>68</v>
      </c>
    </row>
    <row r="26" spans="2:4">
      <c r="B26" t="s">
        <v>130</v>
      </c>
      <c r="C26" t="s">
        <v>45</v>
      </c>
      <c r="D26">
        <v>11</v>
      </c>
    </row>
    <row r="27" spans="2:4">
      <c r="B27" t="s">
        <v>121</v>
      </c>
      <c r="C27" t="s">
        <v>45</v>
      </c>
      <c r="D27">
        <v>3</v>
      </c>
    </row>
    <row r="28" spans="2:4">
      <c r="B28" t="s">
        <v>132</v>
      </c>
      <c r="C28" t="s">
        <v>45</v>
      </c>
      <c r="D28">
        <v>70</v>
      </c>
    </row>
    <row r="29" spans="2:4">
      <c r="B29" t="s">
        <v>144</v>
      </c>
      <c r="C29" t="s">
        <v>45</v>
      </c>
      <c r="D29">
        <v>13</v>
      </c>
    </row>
    <row r="30" spans="2:4">
      <c r="B30" t="s">
        <v>134</v>
      </c>
      <c r="C30" t="s">
        <v>45</v>
      </c>
      <c r="D30">
        <v>1</v>
      </c>
    </row>
    <row r="31" spans="2:4">
      <c r="B31" t="s">
        <v>145</v>
      </c>
      <c r="C31" t="s">
        <v>45</v>
      </c>
      <c r="D31">
        <v>17</v>
      </c>
    </row>
    <row r="32" spans="2:4">
      <c r="B32" t="s">
        <v>136</v>
      </c>
      <c r="C32" t="s">
        <v>45</v>
      </c>
      <c r="D32">
        <v>6</v>
      </c>
    </row>
    <row r="33" spans="2:4">
      <c r="B33" t="s">
        <v>146</v>
      </c>
      <c r="C33" t="s">
        <v>45</v>
      </c>
      <c r="D33">
        <v>9</v>
      </c>
    </row>
    <row r="34" spans="2:4">
      <c r="C34" t="s">
        <v>14</v>
      </c>
      <c r="D34">
        <f>SUM(D22:D33)</f>
        <v>900</v>
      </c>
    </row>
    <row r="35" spans="2:4">
      <c r="C35" t="s">
        <v>147</v>
      </c>
      <c r="D35">
        <f>AVERAGE(D22:D33)</f>
        <v>75</v>
      </c>
    </row>
    <row r="36" spans="2:4">
      <c r="C36" t="s">
        <v>139</v>
      </c>
      <c r="D36" s="19">
        <f>STDEVP(D22:D33)</f>
        <v>189.89734068701435</v>
      </c>
    </row>
    <row r="37" spans="2:4">
      <c r="B37" t="s">
        <v>107</v>
      </c>
      <c r="C37" t="s">
        <v>43</v>
      </c>
      <c r="D37">
        <v>94</v>
      </c>
    </row>
    <row r="38" spans="2:4">
      <c r="B38" t="s">
        <v>140</v>
      </c>
      <c r="C38" t="s">
        <v>43</v>
      </c>
      <c r="D38">
        <v>542</v>
      </c>
    </row>
    <row r="39" spans="2:4">
      <c r="B39" t="s">
        <v>126</v>
      </c>
      <c r="C39" t="s">
        <v>43</v>
      </c>
      <c r="D39">
        <v>652</v>
      </c>
    </row>
    <row r="40" spans="2:4">
      <c r="B40" t="s">
        <v>141</v>
      </c>
      <c r="C40" t="s">
        <v>66</v>
      </c>
      <c r="D40">
        <v>295</v>
      </c>
    </row>
    <row r="41" spans="2:4">
      <c r="B41" t="s">
        <v>142</v>
      </c>
      <c r="C41" t="s">
        <v>43</v>
      </c>
      <c r="D41">
        <v>698</v>
      </c>
    </row>
    <row r="42" spans="2:4">
      <c r="B42" t="s">
        <v>143</v>
      </c>
      <c r="C42" t="s">
        <v>43</v>
      </c>
      <c r="D42">
        <v>29</v>
      </c>
    </row>
    <row r="43" spans="2:4">
      <c r="B43" t="s">
        <v>130</v>
      </c>
      <c r="C43" t="s">
        <v>43</v>
      </c>
      <c r="D43">
        <v>794</v>
      </c>
    </row>
    <row r="44" spans="2:4">
      <c r="B44" t="s">
        <v>121</v>
      </c>
      <c r="C44" t="s">
        <v>43</v>
      </c>
      <c r="D44">
        <v>157</v>
      </c>
    </row>
    <row r="45" spans="2:4">
      <c r="B45" t="s">
        <v>119</v>
      </c>
      <c r="C45" t="s">
        <v>43</v>
      </c>
      <c r="D45">
        <v>3</v>
      </c>
    </row>
    <row r="46" spans="2:4">
      <c r="B46" t="s">
        <v>132</v>
      </c>
      <c r="C46" t="s">
        <v>43</v>
      </c>
      <c r="D46">
        <v>3140</v>
      </c>
    </row>
    <row r="47" spans="2:4">
      <c r="B47" t="s">
        <v>144</v>
      </c>
      <c r="C47" t="s">
        <v>43</v>
      </c>
      <c r="D47">
        <v>417</v>
      </c>
    </row>
    <row r="48" spans="2:4">
      <c r="B48" t="s">
        <v>123</v>
      </c>
      <c r="C48" t="s">
        <v>43</v>
      </c>
      <c r="D48">
        <v>29</v>
      </c>
    </row>
    <row r="49" spans="2:4">
      <c r="B49" t="s">
        <v>134</v>
      </c>
      <c r="C49" t="s">
        <v>43</v>
      </c>
      <c r="D49">
        <v>864</v>
      </c>
    </row>
    <row r="50" spans="2:4">
      <c r="B50" t="s">
        <v>145</v>
      </c>
      <c r="C50" t="s">
        <v>43</v>
      </c>
      <c r="D50">
        <v>943</v>
      </c>
    </row>
    <row r="51" spans="2:4">
      <c r="B51" t="s">
        <v>136</v>
      </c>
      <c r="C51" t="s">
        <v>43</v>
      </c>
      <c r="D51">
        <v>134</v>
      </c>
    </row>
    <row r="52" spans="2:4">
      <c r="B52" t="s">
        <v>146</v>
      </c>
      <c r="C52" t="s">
        <v>43</v>
      </c>
      <c r="D52">
        <v>1089</v>
      </c>
    </row>
    <row r="53" spans="2:4">
      <c r="C53" t="s">
        <v>14</v>
      </c>
      <c r="D53">
        <f>SUM(D37:D52)</f>
        <v>9880</v>
      </c>
    </row>
    <row r="54" spans="2:4">
      <c r="C54" t="s">
        <v>147</v>
      </c>
      <c r="D54">
        <f>AVERAGE(D37:D52)</f>
        <v>617.5</v>
      </c>
    </row>
    <row r="55" spans="2:4">
      <c r="C55" t="s">
        <v>139</v>
      </c>
      <c r="D55">
        <f>STDEVP(D37:D52)</f>
        <v>738.70325571233275</v>
      </c>
    </row>
    <row r="56" spans="2:4">
      <c r="B56" t="s">
        <v>140</v>
      </c>
      <c r="C56" t="s">
        <v>57</v>
      </c>
      <c r="D56">
        <v>42</v>
      </c>
    </row>
    <row r="57" spans="2:4">
      <c r="B57" t="s">
        <v>126</v>
      </c>
      <c r="C57" t="s">
        <v>57</v>
      </c>
      <c r="D57">
        <v>19</v>
      </c>
    </row>
    <row r="58" spans="2:4">
      <c r="B58" t="s">
        <v>141</v>
      </c>
      <c r="C58" t="s">
        <v>57</v>
      </c>
      <c r="D58">
        <v>17</v>
      </c>
    </row>
    <row r="59" spans="2:4">
      <c r="B59" t="s">
        <v>142</v>
      </c>
      <c r="C59" t="s">
        <v>57</v>
      </c>
      <c r="D59">
        <v>257</v>
      </c>
    </row>
    <row r="60" spans="2:4">
      <c r="B60" t="s">
        <v>130</v>
      </c>
      <c r="C60" t="s">
        <v>57</v>
      </c>
      <c r="D60">
        <v>22</v>
      </c>
    </row>
    <row r="61" spans="2:4">
      <c r="B61" t="s">
        <v>121</v>
      </c>
      <c r="C61" t="s">
        <v>57</v>
      </c>
      <c r="D61">
        <v>70</v>
      </c>
    </row>
    <row r="62" spans="2:4">
      <c r="B62" t="s">
        <v>119</v>
      </c>
      <c r="C62" t="s">
        <v>57</v>
      </c>
      <c r="D62">
        <v>10</v>
      </c>
    </row>
    <row r="63" spans="2:4">
      <c r="B63" t="s">
        <v>132</v>
      </c>
      <c r="C63" t="s">
        <v>57</v>
      </c>
      <c r="D63">
        <v>513</v>
      </c>
    </row>
    <row r="64" spans="2:4">
      <c r="B64" t="s">
        <v>144</v>
      </c>
      <c r="C64" t="s">
        <v>57</v>
      </c>
      <c r="D64">
        <v>5</v>
      </c>
    </row>
    <row r="65" spans="2:4">
      <c r="B65" t="s">
        <v>123</v>
      </c>
      <c r="C65" t="s">
        <v>57</v>
      </c>
      <c r="D65">
        <v>1</v>
      </c>
    </row>
    <row r="66" spans="2:4">
      <c r="B66" t="s">
        <v>134</v>
      </c>
      <c r="C66" t="s">
        <v>57</v>
      </c>
      <c r="D66">
        <v>157</v>
      </c>
    </row>
    <row r="67" spans="2:4">
      <c r="B67" t="s">
        <v>145</v>
      </c>
      <c r="C67" t="s">
        <v>57</v>
      </c>
      <c r="D67">
        <v>287</v>
      </c>
    </row>
    <row r="68" spans="2:4">
      <c r="B68" t="s">
        <v>136</v>
      </c>
      <c r="C68" t="s">
        <v>57</v>
      </c>
      <c r="D68">
        <v>4</v>
      </c>
    </row>
    <row r="69" spans="2:4">
      <c r="B69" t="s">
        <v>146</v>
      </c>
      <c r="C69" t="s">
        <v>57</v>
      </c>
      <c r="D69">
        <v>30</v>
      </c>
    </row>
    <row r="70" spans="2:4">
      <c r="C70" t="s">
        <v>14</v>
      </c>
      <c r="D70">
        <f>SUM(D56:D69)</f>
        <v>1434</v>
      </c>
    </row>
    <row r="71" spans="2:4">
      <c r="C71" t="s">
        <v>147</v>
      </c>
      <c r="D71">
        <f>AVERAGE(D56:D69)</f>
        <v>102.42857142857143</v>
      </c>
    </row>
    <row r="72" spans="2:4">
      <c r="C72" t="s">
        <v>139</v>
      </c>
      <c r="D72">
        <f>STDEVP(D56:D69)</f>
        <v>145.94358708845311</v>
      </c>
    </row>
    <row r="73" spans="2:4">
      <c r="B73" t="s">
        <v>107</v>
      </c>
      <c r="C73" t="s">
        <v>58</v>
      </c>
      <c r="D73">
        <v>243</v>
      </c>
    </row>
    <row r="74" spans="2:4">
      <c r="B74" t="s">
        <v>140</v>
      </c>
      <c r="C74" t="s">
        <v>58</v>
      </c>
      <c r="D74">
        <v>233</v>
      </c>
    </row>
    <row r="75" spans="2:4">
      <c r="B75" t="s">
        <v>126</v>
      </c>
      <c r="C75" t="s">
        <v>58</v>
      </c>
      <c r="D75">
        <v>1385</v>
      </c>
    </row>
    <row r="76" spans="2:4">
      <c r="B76" t="s">
        <v>141</v>
      </c>
      <c r="C76" t="s">
        <v>67</v>
      </c>
      <c r="D76">
        <v>64</v>
      </c>
    </row>
    <row r="77" spans="2:4">
      <c r="B77" t="s">
        <v>142</v>
      </c>
      <c r="C77" t="s">
        <v>58</v>
      </c>
      <c r="D77">
        <v>1302</v>
      </c>
    </row>
    <row r="78" spans="2:4">
      <c r="B78" t="s">
        <v>143</v>
      </c>
      <c r="C78" t="s">
        <v>58</v>
      </c>
      <c r="D78">
        <v>5</v>
      </c>
    </row>
    <row r="79" spans="2:4">
      <c r="B79" t="s">
        <v>130</v>
      </c>
      <c r="C79" t="s">
        <v>58</v>
      </c>
      <c r="D79">
        <v>607</v>
      </c>
    </row>
    <row r="80" spans="2:4">
      <c r="B80" t="s">
        <v>121</v>
      </c>
      <c r="C80" t="s">
        <v>58</v>
      </c>
      <c r="D80">
        <v>510</v>
      </c>
    </row>
    <row r="81" spans="2:4">
      <c r="B81" t="s">
        <v>119</v>
      </c>
      <c r="C81" t="s">
        <v>58</v>
      </c>
      <c r="D81">
        <v>4</v>
      </c>
    </row>
    <row r="82" spans="2:4">
      <c r="B82" t="s">
        <v>132</v>
      </c>
      <c r="C82" t="s">
        <v>58</v>
      </c>
      <c r="D82">
        <v>2723</v>
      </c>
    </row>
    <row r="83" spans="2:4">
      <c r="B83" t="s">
        <v>144</v>
      </c>
      <c r="C83" t="s">
        <v>58</v>
      </c>
      <c r="D83">
        <v>77</v>
      </c>
    </row>
    <row r="84" spans="2:4">
      <c r="B84" t="s">
        <v>123</v>
      </c>
      <c r="C84" t="s">
        <v>58</v>
      </c>
      <c r="D84">
        <v>15</v>
      </c>
    </row>
    <row r="85" spans="2:4">
      <c r="B85" t="s">
        <v>134</v>
      </c>
      <c r="C85" t="s">
        <v>58</v>
      </c>
      <c r="D85">
        <v>625</v>
      </c>
    </row>
    <row r="86" spans="2:4">
      <c r="B86" t="s">
        <v>145</v>
      </c>
      <c r="C86" t="s">
        <v>58</v>
      </c>
      <c r="D86">
        <v>952</v>
      </c>
    </row>
    <row r="87" spans="2:4">
      <c r="B87" t="s">
        <v>136</v>
      </c>
      <c r="C87" t="s">
        <v>58</v>
      </c>
      <c r="D87">
        <v>129</v>
      </c>
    </row>
    <row r="88" spans="2:4">
      <c r="B88" t="s">
        <v>146</v>
      </c>
      <c r="C88" t="s">
        <v>58</v>
      </c>
      <c r="D88">
        <v>351</v>
      </c>
    </row>
    <row r="89" spans="2:4">
      <c r="C89" t="s">
        <v>14</v>
      </c>
      <c r="D89">
        <f>SUM(D73:D88)</f>
        <v>9225</v>
      </c>
    </row>
    <row r="90" spans="2:4">
      <c r="C90" t="s">
        <v>147</v>
      </c>
      <c r="D90">
        <f>AVERAGE(D73:D88)</f>
        <v>576.5625</v>
      </c>
    </row>
    <row r="91" spans="2:4">
      <c r="C91" t="s">
        <v>139</v>
      </c>
      <c r="D91">
        <f>STDEVP(D73:D88)</f>
        <v>702.59865577280323</v>
      </c>
    </row>
    <row r="92" spans="2:4">
      <c r="B92" t="s">
        <v>107</v>
      </c>
      <c r="C92" t="s">
        <v>59</v>
      </c>
      <c r="D92">
        <v>30</v>
      </c>
    </row>
    <row r="93" spans="2:4">
      <c r="B93" t="s">
        <v>140</v>
      </c>
      <c r="C93" t="s">
        <v>59</v>
      </c>
      <c r="D93">
        <v>42</v>
      </c>
    </row>
    <row r="94" spans="2:4">
      <c r="B94" t="s">
        <v>126</v>
      </c>
      <c r="C94" t="s">
        <v>59</v>
      </c>
      <c r="D94">
        <v>77</v>
      </c>
    </row>
    <row r="95" spans="2:4">
      <c r="B95" t="s">
        <v>141</v>
      </c>
      <c r="C95" t="s">
        <v>68</v>
      </c>
      <c r="D95">
        <v>17</v>
      </c>
    </row>
    <row r="96" spans="2:4">
      <c r="B96" t="s">
        <v>142</v>
      </c>
      <c r="C96" t="s">
        <v>59</v>
      </c>
      <c r="D96">
        <v>280</v>
      </c>
    </row>
    <row r="97" spans="2:4">
      <c r="B97" t="s">
        <v>130</v>
      </c>
      <c r="C97" t="s">
        <v>59</v>
      </c>
      <c r="D97">
        <v>132</v>
      </c>
    </row>
    <row r="98" spans="2:4">
      <c r="B98" t="s">
        <v>121</v>
      </c>
      <c r="C98" t="s">
        <v>59</v>
      </c>
      <c r="D98">
        <v>112</v>
      </c>
    </row>
    <row r="99" spans="2:4">
      <c r="B99" t="s">
        <v>119</v>
      </c>
      <c r="C99" t="s">
        <v>59</v>
      </c>
      <c r="D99">
        <v>2</v>
      </c>
    </row>
    <row r="100" spans="2:4">
      <c r="B100" t="s">
        <v>132</v>
      </c>
      <c r="C100" t="s">
        <v>59</v>
      </c>
      <c r="D100">
        <v>936</v>
      </c>
    </row>
    <row r="101" spans="2:4">
      <c r="B101" t="s">
        <v>144</v>
      </c>
      <c r="C101" t="s">
        <v>59</v>
      </c>
      <c r="D101">
        <v>12</v>
      </c>
    </row>
    <row r="102" spans="2:4">
      <c r="B102" t="s">
        <v>123</v>
      </c>
      <c r="C102" t="s">
        <v>59</v>
      </c>
      <c r="D102">
        <v>16</v>
      </c>
    </row>
    <row r="103" spans="2:4">
      <c r="B103" t="s">
        <v>134</v>
      </c>
      <c r="C103" t="s">
        <v>59</v>
      </c>
      <c r="D103">
        <v>217</v>
      </c>
    </row>
    <row r="104" spans="2:4">
      <c r="B104" t="s">
        <v>145</v>
      </c>
      <c r="C104" t="s">
        <v>59</v>
      </c>
      <c r="D104">
        <v>227</v>
      </c>
    </row>
    <row r="105" spans="2:4">
      <c r="B105" t="s">
        <v>136</v>
      </c>
      <c r="C105" t="s">
        <v>59</v>
      </c>
      <c r="D105">
        <v>29</v>
      </c>
    </row>
    <row r="106" spans="2:4">
      <c r="B106" t="s">
        <v>146</v>
      </c>
      <c r="C106" t="s">
        <v>59</v>
      </c>
      <c r="D106">
        <v>53</v>
      </c>
    </row>
    <row r="107" spans="2:4">
      <c r="C107" t="s">
        <v>14</v>
      </c>
      <c r="D107">
        <f>SUM(D92:D106)</f>
        <v>2182</v>
      </c>
    </row>
    <row r="108" spans="2:4">
      <c r="C108" t="s">
        <v>147</v>
      </c>
      <c r="D108">
        <f>AVERAGE(D92:D106)</f>
        <v>145.46666666666667</v>
      </c>
    </row>
    <row r="109" spans="2:4">
      <c r="C109" t="s">
        <v>139</v>
      </c>
      <c r="D109">
        <f>STDEVP(D92:D106)</f>
        <v>227.83177029456527</v>
      </c>
    </row>
    <row r="110" spans="2:4">
      <c r="B110" t="s">
        <v>107</v>
      </c>
      <c r="C110" t="s">
        <v>60</v>
      </c>
      <c r="D110">
        <v>47</v>
      </c>
    </row>
    <row r="111" spans="2:4">
      <c r="B111" t="s">
        <v>140</v>
      </c>
      <c r="C111" t="s">
        <v>60</v>
      </c>
      <c r="D111">
        <v>57</v>
      </c>
    </row>
    <row r="112" spans="2:4">
      <c r="B112" t="s">
        <v>126</v>
      </c>
      <c r="C112" t="s">
        <v>60</v>
      </c>
      <c r="D112">
        <v>203</v>
      </c>
    </row>
    <row r="113" spans="2:4">
      <c r="B113" t="s">
        <v>141</v>
      </c>
      <c r="C113" t="s">
        <v>69</v>
      </c>
      <c r="D113">
        <v>5</v>
      </c>
    </row>
    <row r="114" spans="2:4">
      <c r="B114" t="s">
        <v>142</v>
      </c>
      <c r="C114" t="s">
        <v>60</v>
      </c>
      <c r="D114">
        <v>352</v>
      </c>
    </row>
    <row r="115" spans="2:4">
      <c r="B115" t="s">
        <v>143</v>
      </c>
      <c r="C115" t="s">
        <v>60</v>
      </c>
      <c r="D115">
        <v>3</v>
      </c>
    </row>
    <row r="116" spans="2:4">
      <c r="B116" t="s">
        <v>130</v>
      </c>
      <c r="C116" t="s">
        <v>60</v>
      </c>
      <c r="D116">
        <v>151</v>
      </c>
    </row>
    <row r="117" spans="2:4">
      <c r="B117" t="s">
        <v>121</v>
      </c>
      <c r="C117" t="s">
        <v>60</v>
      </c>
      <c r="D117">
        <v>85</v>
      </c>
    </row>
    <row r="118" spans="2:4">
      <c r="B118" t="s">
        <v>119</v>
      </c>
      <c r="C118" t="s">
        <v>60</v>
      </c>
      <c r="D118">
        <v>2</v>
      </c>
    </row>
    <row r="119" spans="2:4">
      <c r="B119" t="s">
        <v>132</v>
      </c>
      <c r="C119" t="s">
        <v>60</v>
      </c>
      <c r="D119">
        <v>1264</v>
      </c>
    </row>
    <row r="120" spans="2:4">
      <c r="B120" t="s">
        <v>144</v>
      </c>
      <c r="C120" t="s">
        <v>60</v>
      </c>
      <c r="D120">
        <v>14</v>
      </c>
    </row>
    <row r="121" spans="2:4">
      <c r="B121" t="s">
        <v>123</v>
      </c>
      <c r="C121" t="s">
        <v>60</v>
      </c>
      <c r="D121">
        <v>4</v>
      </c>
    </row>
    <row r="122" spans="2:4">
      <c r="B122" t="s">
        <v>134</v>
      </c>
      <c r="C122" t="s">
        <v>60</v>
      </c>
      <c r="D122">
        <v>156</v>
      </c>
    </row>
    <row r="123" spans="2:4">
      <c r="B123" t="s">
        <v>145</v>
      </c>
      <c r="C123" t="s">
        <v>60</v>
      </c>
      <c r="D123">
        <v>187</v>
      </c>
    </row>
    <row r="124" spans="2:4">
      <c r="B124" t="s">
        <v>136</v>
      </c>
      <c r="C124" t="s">
        <v>60</v>
      </c>
      <c r="D124">
        <v>26</v>
      </c>
    </row>
    <row r="125" spans="2:4">
      <c r="B125" t="s">
        <v>146</v>
      </c>
      <c r="C125" t="s">
        <v>60</v>
      </c>
      <c r="D125">
        <v>100</v>
      </c>
    </row>
    <row r="126" spans="2:4">
      <c r="C126" t="s">
        <v>14</v>
      </c>
      <c r="D126">
        <f>SUM(D110:D125)</f>
        <v>2656</v>
      </c>
    </row>
    <row r="127" spans="2:4">
      <c r="C127" t="s">
        <v>147</v>
      </c>
      <c r="D127">
        <f>AVERAGE(D110:D125)</f>
        <v>166</v>
      </c>
    </row>
    <row r="128" spans="2:4">
      <c r="C128" t="s">
        <v>139</v>
      </c>
      <c r="D128">
        <f>STDEVP(D110:D125)</f>
        <v>298.70846991674006</v>
      </c>
    </row>
    <row r="129" spans="2:4">
      <c r="B129" t="s">
        <v>126</v>
      </c>
      <c r="C129" t="s">
        <v>61</v>
      </c>
      <c r="D129">
        <v>1</v>
      </c>
    </row>
    <row r="130" spans="2:4">
      <c r="B130" t="s">
        <v>142</v>
      </c>
      <c r="C130" t="s">
        <v>61</v>
      </c>
      <c r="D130">
        <v>3</v>
      </c>
    </row>
    <row r="131" spans="2:4">
      <c r="B131" t="s">
        <v>119</v>
      </c>
      <c r="C131" t="s">
        <v>61</v>
      </c>
      <c r="D131">
        <v>1</v>
      </c>
    </row>
    <row r="132" spans="2:4">
      <c r="B132" t="s">
        <v>132</v>
      </c>
      <c r="C132" t="s">
        <v>61</v>
      </c>
      <c r="D132">
        <v>9</v>
      </c>
    </row>
    <row r="133" spans="2:4">
      <c r="B133" t="s">
        <v>144</v>
      </c>
      <c r="C133" t="s">
        <v>61</v>
      </c>
      <c r="D133">
        <v>1</v>
      </c>
    </row>
    <row r="134" spans="2:4">
      <c r="B134" t="s">
        <v>145</v>
      </c>
      <c r="C134" t="s">
        <v>61</v>
      </c>
      <c r="D134">
        <v>4</v>
      </c>
    </row>
    <row r="135" spans="2:4">
      <c r="C135" t="s">
        <v>14</v>
      </c>
      <c r="D135">
        <f>SUM(D129:D134)</f>
        <v>19</v>
      </c>
    </row>
    <row r="136" spans="2:4">
      <c r="C136" t="s">
        <v>147</v>
      </c>
      <c r="D136" s="19">
        <f>AVERAGE(D129:D134)</f>
        <v>3.1666666666666665</v>
      </c>
    </row>
    <row r="137" spans="2:4">
      <c r="C137" t="s">
        <v>139</v>
      </c>
      <c r="D137">
        <f>STDEVP(D129:D134)</f>
        <v>2.8528737947706149</v>
      </c>
    </row>
    <row r="138" spans="2:4">
      <c r="B138" t="s">
        <v>107</v>
      </c>
      <c r="C138" t="s">
        <v>15</v>
      </c>
      <c r="D138">
        <v>98</v>
      </c>
    </row>
    <row r="139" spans="2:4">
      <c r="B139" t="s">
        <v>140</v>
      </c>
      <c r="C139" t="s">
        <v>15</v>
      </c>
      <c r="D139">
        <v>108</v>
      </c>
    </row>
    <row r="140" spans="2:4">
      <c r="B140" t="s">
        <v>126</v>
      </c>
      <c r="C140" t="s">
        <v>15</v>
      </c>
      <c r="D140">
        <v>2456</v>
      </c>
    </row>
    <row r="141" spans="2:4">
      <c r="B141" t="s">
        <v>141</v>
      </c>
      <c r="C141" t="s">
        <v>70</v>
      </c>
      <c r="D141">
        <v>32</v>
      </c>
    </row>
    <row r="142" spans="2:4">
      <c r="B142" t="s">
        <v>142</v>
      </c>
      <c r="C142" t="s">
        <v>15</v>
      </c>
      <c r="D142">
        <v>557</v>
      </c>
    </row>
    <row r="143" spans="2:4">
      <c r="B143" t="s">
        <v>143</v>
      </c>
      <c r="C143" t="s">
        <v>15</v>
      </c>
      <c r="D143">
        <v>2</v>
      </c>
    </row>
    <row r="144" spans="2:4">
      <c r="B144" t="s">
        <v>130</v>
      </c>
      <c r="C144" t="s">
        <v>15</v>
      </c>
      <c r="D144">
        <v>294</v>
      </c>
    </row>
    <row r="145" spans="2:4">
      <c r="B145" t="s">
        <v>121</v>
      </c>
      <c r="C145" t="s">
        <v>15</v>
      </c>
      <c r="D145">
        <v>175</v>
      </c>
    </row>
    <row r="146" spans="2:4">
      <c r="B146" t="s">
        <v>132</v>
      </c>
      <c r="C146" t="s">
        <v>15</v>
      </c>
      <c r="D146">
        <v>1813</v>
      </c>
    </row>
    <row r="147" spans="2:4">
      <c r="B147" t="s">
        <v>144</v>
      </c>
      <c r="C147" t="s">
        <v>15</v>
      </c>
      <c r="D147">
        <v>34</v>
      </c>
    </row>
    <row r="148" spans="2:4">
      <c r="B148" t="s">
        <v>123</v>
      </c>
      <c r="C148" t="s">
        <v>15</v>
      </c>
      <c r="D148">
        <v>16</v>
      </c>
    </row>
    <row r="149" spans="2:4">
      <c r="B149" t="s">
        <v>134</v>
      </c>
      <c r="C149" t="s">
        <v>15</v>
      </c>
      <c r="D149">
        <v>227</v>
      </c>
    </row>
    <row r="150" spans="2:4">
      <c r="B150" t="s">
        <v>145</v>
      </c>
      <c r="C150" t="s">
        <v>15</v>
      </c>
      <c r="D150">
        <v>396</v>
      </c>
    </row>
    <row r="151" spans="2:4">
      <c r="B151" t="s">
        <v>136</v>
      </c>
      <c r="C151" t="s">
        <v>15</v>
      </c>
      <c r="D151">
        <v>54</v>
      </c>
    </row>
    <row r="152" spans="2:4">
      <c r="B152" t="s">
        <v>146</v>
      </c>
      <c r="C152" t="s">
        <v>15</v>
      </c>
      <c r="D152">
        <v>111</v>
      </c>
    </row>
    <row r="153" spans="2:4">
      <c r="C153" t="s">
        <v>14</v>
      </c>
      <c r="D153">
        <f>SUM(D138:D152)</f>
        <v>6373</v>
      </c>
    </row>
    <row r="154" spans="2:4">
      <c r="C154" t="s">
        <v>147</v>
      </c>
      <c r="D154">
        <f>AVERAGE(D138:D152)</f>
        <v>424.86666666666667</v>
      </c>
    </row>
    <row r="155" spans="2:4">
      <c r="C155" t="s">
        <v>139</v>
      </c>
      <c r="D155">
        <f>STDEVP(D138:D152)</f>
        <v>696.93757412140019</v>
      </c>
    </row>
    <row r="156" spans="2:4">
      <c r="B156" t="s">
        <v>107</v>
      </c>
      <c r="C156" t="s">
        <v>23</v>
      </c>
      <c r="D156">
        <v>1</v>
      </c>
    </row>
    <row r="157" spans="2:4">
      <c r="B157" t="s">
        <v>140</v>
      </c>
      <c r="C157" t="s">
        <v>23</v>
      </c>
      <c r="D157">
        <v>5</v>
      </c>
    </row>
    <row r="158" spans="2:4">
      <c r="B158" t="s">
        <v>126</v>
      </c>
      <c r="C158" t="s">
        <v>23</v>
      </c>
      <c r="D158">
        <v>21</v>
      </c>
    </row>
    <row r="159" spans="2:4">
      <c r="B159" t="s">
        <v>141</v>
      </c>
      <c r="C159" t="s">
        <v>71</v>
      </c>
      <c r="D159">
        <v>2</v>
      </c>
    </row>
    <row r="160" spans="2:4">
      <c r="B160" t="s">
        <v>142</v>
      </c>
      <c r="C160" t="s">
        <v>23</v>
      </c>
      <c r="D160">
        <v>47</v>
      </c>
    </row>
    <row r="161" spans="2:4">
      <c r="B161" t="s">
        <v>143</v>
      </c>
      <c r="C161" t="s">
        <v>23</v>
      </c>
      <c r="D161">
        <v>1</v>
      </c>
    </row>
    <row r="162" spans="2:4">
      <c r="B162" t="s">
        <v>130</v>
      </c>
      <c r="C162" t="s">
        <v>23</v>
      </c>
      <c r="D162">
        <v>32</v>
      </c>
    </row>
    <row r="163" spans="2:4">
      <c r="B163" t="s">
        <v>121</v>
      </c>
      <c r="C163" t="s">
        <v>23</v>
      </c>
      <c r="D163">
        <v>62</v>
      </c>
    </row>
    <row r="164" spans="2:4">
      <c r="B164" t="s">
        <v>132</v>
      </c>
      <c r="C164" t="s">
        <v>23</v>
      </c>
      <c r="D164">
        <v>224</v>
      </c>
    </row>
    <row r="165" spans="2:4">
      <c r="B165" t="s">
        <v>144</v>
      </c>
      <c r="C165" t="s">
        <v>23</v>
      </c>
      <c r="D165">
        <v>4</v>
      </c>
    </row>
    <row r="166" spans="2:4">
      <c r="B166" t="s">
        <v>123</v>
      </c>
      <c r="C166" t="s">
        <v>23</v>
      </c>
      <c r="D166">
        <v>6</v>
      </c>
    </row>
    <row r="167" spans="2:4">
      <c r="B167" t="s">
        <v>134</v>
      </c>
      <c r="C167" t="s">
        <v>23</v>
      </c>
      <c r="D167">
        <v>91</v>
      </c>
    </row>
    <row r="168" spans="2:4">
      <c r="B168" t="s">
        <v>145</v>
      </c>
      <c r="C168" t="s">
        <v>23</v>
      </c>
      <c r="D168">
        <v>80</v>
      </c>
    </row>
    <row r="169" spans="2:4">
      <c r="B169" t="s">
        <v>136</v>
      </c>
      <c r="C169" t="s">
        <v>23</v>
      </c>
      <c r="D169">
        <v>4</v>
      </c>
    </row>
    <row r="170" spans="2:4">
      <c r="B170" t="s">
        <v>146</v>
      </c>
      <c r="C170" t="s">
        <v>23</v>
      </c>
      <c r="D170">
        <v>5</v>
      </c>
    </row>
    <row r="171" spans="2:4">
      <c r="C171" t="s">
        <v>14</v>
      </c>
      <c r="D171">
        <f>SUM(D156:D170)</f>
        <v>585</v>
      </c>
    </row>
    <row r="172" spans="2:4">
      <c r="C172" t="s">
        <v>147</v>
      </c>
      <c r="D172">
        <f>AVERAGE(D156:D170)</f>
        <v>39</v>
      </c>
    </row>
    <row r="173" spans="2:4">
      <c r="C173" t="s">
        <v>139</v>
      </c>
      <c r="D173">
        <f>STDEVP(D156:D170)</f>
        <v>57.552295059942367</v>
      </c>
    </row>
    <row r="174" spans="2:4">
      <c r="B174" t="s">
        <v>107</v>
      </c>
      <c r="C174" t="s">
        <v>16</v>
      </c>
      <c r="D174">
        <v>443</v>
      </c>
    </row>
    <row r="175" spans="2:4">
      <c r="B175" t="s">
        <v>140</v>
      </c>
      <c r="C175" t="s">
        <v>16</v>
      </c>
      <c r="D175">
        <v>222</v>
      </c>
    </row>
    <row r="176" spans="2:4">
      <c r="B176" t="s">
        <v>126</v>
      </c>
      <c r="C176" t="s">
        <v>16</v>
      </c>
      <c r="D176">
        <v>148</v>
      </c>
    </row>
    <row r="177" spans="2:4">
      <c r="B177" t="s">
        <v>141</v>
      </c>
      <c r="C177" t="s">
        <v>72</v>
      </c>
      <c r="D177">
        <v>141</v>
      </c>
    </row>
    <row r="178" spans="2:4">
      <c r="B178" t="s">
        <v>142</v>
      </c>
      <c r="C178" t="s">
        <v>16</v>
      </c>
      <c r="D178">
        <v>489</v>
      </c>
    </row>
    <row r="179" spans="2:4">
      <c r="B179" t="s">
        <v>143</v>
      </c>
      <c r="C179" t="s">
        <v>16</v>
      </c>
      <c r="D179">
        <v>16</v>
      </c>
    </row>
    <row r="180" spans="2:4">
      <c r="B180" t="s">
        <v>130</v>
      </c>
      <c r="C180" t="s">
        <v>16</v>
      </c>
      <c r="D180">
        <v>321</v>
      </c>
    </row>
    <row r="181" spans="2:4">
      <c r="B181" t="s">
        <v>121</v>
      </c>
      <c r="C181" t="s">
        <v>16</v>
      </c>
      <c r="D181">
        <v>221</v>
      </c>
    </row>
    <row r="182" spans="2:4">
      <c r="B182" t="s">
        <v>119</v>
      </c>
      <c r="C182" t="s">
        <v>16</v>
      </c>
      <c r="D182">
        <v>2</v>
      </c>
    </row>
    <row r="183" spans="2:4">
      <c r="B183" t="s">
        <v>132</v>
      </c>
      <c r="C183" t="s">
        <v>16</v>
      </c>
      <c r="D183">
        <v>1232</v>
      </c>
    </row>
    <row r="184" spans="2:4">
      <c r="B184" t="s">
        <v>144</v>
      </c>
      <c r="C184" t="s">
        <v>16</v>
      </c>
      <c r="D184">
        <v>75</v>
      </c>
    </row>
    <row r="185" spans="2:4">
      <c r="B185" t="s">
        <v>123</v>
      </c>
      <c r="C185" t="s">
        <v>16</v>
      </c>
      <c r="D185">
        <v>48</v>
      </c>
    </row>
    <row r="186" spans="2:4">
      <c r="B186" t="s">
        <v>134</v>
      </c>
      <c r="C186" t="s">
        <v>16</v>
      </c>
      <c r="D186">
        <v>169</v>
      </c>
    </row>
    <row r="187" spans="2:4">
      <c r="B187" t="s">
        <v>145</v>
      </c>
      <c r="C187" t="s">
        <v>16</v>
      </c>
      <c r="D187">
        <v>458</v>
      </c>
    </row>
    <row r="188" spans="2:4">
      <c r="B188" t="s">
        <v>136</v>
      </c>
      <c r="C188" t="s">
        <v>16</v>
      </c>
      <c r="D188">
        <v>128</v>
      </c>
    </row>
    <row r="189" spans="2:4">
      <c r="B189" t="s">
        <v>146</v>
      </c>
      <c r="C189" t="s">
        <v>16</v>
      </c>
      <c r="D189">
        <v>434</v>
      </c>
    </row>
    <row r="190" spans="2:4">
      <c r="C190" t="s">
        <v>14</v>
      </c>
      <c r="D190">
        <f>SUM(D174:D189)</f>
        <v>4547</v>
      </c>
    </row>
    <row r="191" spans="2:4">
      <c r="C191" t="s">
        <v>147</v>
      </c>
      <c r="D191">
        <f>AVERAGE(D174:D189)</f>
        <v>284.1875</v>
      </c>
    </row>
    <row r="192" spans="2:4">
      <c r="C192" t="s">
        <v>139</v>
      </c>
      <c r="D192">
        <f>STDEVP(D174:D189)</f>
        <v>291.03247644163355</v>
      </c>
    </row>
    <row r="193" spans="2:4">
      <c r="B193" t="s">
        <v>140</v>
      </c>
      <c r="C193" t="s">
        <v>63</v>
      </c>
      <c r="D193">
        <v>4</v>
      </c>
    </row>
    <row r="194" spans="2:4">
      <c r="B194" t="s">
        <v>141</v>
      </c>
      <c r="C194" t="s">
        <v>73</v>
      </c>
      <c r="D194">
        <v>1</v>
      </c>
    </row>
    <row r="195" spans="2:4">
      <c r="B195" t="s">
        <v>142</v>
      </c>
      <c r="C195" t="s">
        <v>63</v>
      </c>
      <c r="D195">
        <v>1</v>
      </c>
    </row>
    <row r="196" spans="2:4">
      <c r="B196" t="s">
        <v>130</v>
      </c>
      <c r="C196" t="s">
        <v>63</v>
      </c>
      <c r="D196">
        <v>1</v>
      </c>
    </row>
    <row r="197" spans="2:4">
      <c r="B197" t="s">
        <v>121</v>
      </c>
      <c r="C197" t="s">
        <v>63</v>
      </c>
      <c r="D197">
        <v>2</v>
      </c>
    </row>
    <row r="198" spans="2:4">
      <c r="B198" t="s">
        <v>132</v>
      </c>
      <c r="C198" t="s">
        <v>63</v>
      </c>
      <c r="D198">
        <v>9</v>
      </c>
    </row>
    <row r="199" spans="2:4">
      <c r="B199" t="s">
        <v>144</v>
      </c>
      <c r="C199" t="s">
        <v>63</v>
      </c>
      <c r="D199">
        <v>1</v>
      </c>
    </row>
    <row r="200" spans="2:4">
      <c r="B200" t="s">
        <v>134</v>
      </c>
      <c r="C200" t="s">
        <v>63</v>
      </c>
      <c r="D200">
        <v>3</v>
      </c>
    </row>
    <row r="201" spans="2:4">
      <c r="B201" t="s">
        <v>136</v>
      </c>
      <c r="C201" t="s">
        <v>63</v>
      </c>
      <c r="D201">
        <v>2</v>
      </c>
    </row>
    <row r="202" spans="2:4">
      <c r="B202" t="s">
        <v>146</v>
      </c>
      <c r="C202" t="s">
        <v>63</v>
      </c>
      <c r="D202">
        <v>2</v>
      </c>
    </row>
    <row r="203" spans="2:4">
      <c r="C203" t="s">
        <v>14</v>
      </c>
      <c r="D203">
        <f>SUM(D193:D202)</f>
        <v>26</v>
      </c>
    </row>
    <row r="204" spans="2:4">
      <c r="C204" t="s">
        <v>147</v>
      </c>
      <c r="D204" s="19">
        <f>AVERAGE(D193:D202)</f>
        <v>2.6</v>
      </c>
    </row>
    <row r="205" spans="2:4">
      <c r="C205" t="s">
        <v>139</v>
      </c>
      <c r="D205">
        <f>STDEVP(D193:D202)</f>
        <v>2.3323807579381204</v>
      </c>
    </row>
    <row r="206" spans="2:4">
      <c r="B206" t="s">
        <v>107</v>
      </c>
      <c r="C206" t="s">
        <v>24</v>
      </c>
      <c r="D206">
        <v>3</v>
      </c>
    </row>
    <row r="207" spans="2:4">
      <c r="B207" t="s">
        <v>140</v>
      </c>
      <c r="C207" t="s">
        <v>24</v>
      </c>
      <c r="D207">
        <v>5</v>
      </c>
    </row>
    <row r="208" spans="2:4">
      <c r="B208" t="s">
        <v>126</v>
      </c>
      <c r="C208" t="s">
        <v>24</v>
      </c>
      <c r="D208">
        <v>6</v>
      </c>
    </row>
    <row r="209" spans="2:4">
      <c r="B209" t="s">
        <v>141</v>
      </c>
      <c r="C209" t="s">
        <v>24</v>
      </c>
      <c r="D209">
        <v>3</v>
      </c>
    </row>
    <row r="210" spans="2:4">
      <c r="B210" t="s">
        <v>142</v>
      </c>
      <c r="C210" t="s">
        <v>24</v>
      </c>
      <c r="D210">
        <v>67</v>
      </c>
    </row>
    <row r="211" spans="2:4">
      <c r="B211" t="s">
        <v>130</v>
      </c>
      <c r="C211" t="s">
        <v>24</v>
      </c>
      <c r="D211">
        <v>17</v>
      </c>
    </row>
    <row r="212" spans="2:4">
      <c r="B212" t="s">
        <v>121</v>
      </c>
      <c r="C212" t="s">
        <v>24</v>
      </c>
      <c r="D212">
        <v>16</v>
      </c>
    </row>
    <row r="213" spans="2:4">
      <c r="B213" t="s">
        <v>132</v>
      </c>
      <c r="C213" t="s">
        <v>24</v>
      </c>
      <c r="D213">
        <v>151</v>
      </c>
    </row>
    <row r="214" spans="2:4">
      <c r="B214" t="s">
        <v>144</v>
      </c>
      <c r="C214" t="s">
        <v>24</v>
      </c>
      <c r="D214">
        <v>10</v>
      </c>
    </row>
    <row r="215" spans="2:4">
      <c r="B215" t="s">
        <v>134</v>
      </c>
      <c r="C215" t="s">
        <v>24</v>
      </c>
      <c r="D215">
        <v>97</v>
      </c>
    </row>
    <row r="216" spans="2:4">
      <c r="B216" t="s">
        <v>145</v>
      </c>
      <c r="C216" t="s">
        <v>24</v>
      </c>
      <c r="D216">
        <v>10</v>
      </c>
    </row>
    <row r="217" spans="2:4">
      <c r="B217" t="s">
        <v>136</v>
      </c>
      <c r="C217" t="s">
        <v>24</v>
      </c>
      <c r="D217">
        <v>3</v>
      </c>
    </row>
    <row r="218" spans="2:4">
      <c r="B218" t="s">
        <v>146</v>
      </c>
      <c r="C218" t="s">
        <v>24</v>
      </c>
      <c r="D218">
        <v>1</v>
      </c>
    </row>
    <row r="219" spans="2:4">
      <c r="C219" t="s">
        <v>14</v>
      </c>
      <c r="D219">
        <f>SUM(D206:D218)</f>
        <v>389</v>
      </c>
    </row>
    <row r="220" spans="2:4">
      <c r="C220" t="s">
        <v>147</v>
      </c>
      <c r="D220">
        <f>AVERAGE(D206:D218)</f>
        <v>29.923076923076923</v>
      </c>
    </row>
    <row r="221" spans="2:4">
      <c r="C221" t="s">
        <v>139</v>
      </c>
      <c r="D221">
        <f>STDEVP(D206:D218)</f>
        <v>44.629175587383052</v>
      </c>
    </row>
    <row r="222" spans="2:4">
      <c r="B222" t="s">
        <v>107</v>
      </c>
      <c r="C222" t="s">
        <v>17</v>
      </c>
      <c r="D222">
        <v>50</v>
      </c>
    </row>
    <row r="223" spans="2:4">
      <c r="B223" t="s">
        <v>140</v>
      </c>
      <c r="C223" t="s">
        <v>17</v>
      </c>
      <c r="D223">
        <v>140</v>
      </c>
    </row>
    <row r="224" spans="2:4">
      <c r="B224" t="s">
        <v>126</v>
      </c>
      <c r="C224" t="s">
        <v>17</v>
      </c>
      <c r="D224">
        <v>94</v>
      </c>
    </row>
    <row r="225" spans="2:4">
      <c r="B225" t="s">
        <v>141</v>
      </c>
      <c r="C225" t="s">
        <v>74</v>
      </c>
      <c r="D225">
        <v>86</v>
      </c>
    </row>
    <row r="226" spans="2:4">
      <c r="B226" t="s">
        <v>142</v>
      </c>
      <c r="C226" t="s">
        <v>17</v>
      </c>
      <c r="D226">
        <v>177</v>
      </c>
    </row>
    <row r="227" spans="2:4">
      <c r="B227" t="s">
        <v>143</v>
      </c>
      <c r="C227" t="s">
        <v>17</v>
      </c>
      <c r="D227">
        <v>4</v>
      </c>
    </row>
    <row r="228" spans="2:4">
      <c r="B228" t="s">
        <v>130</v>
      </c>
      <c r="C228" t="s">
        <v>17</v>
      </c>
      <c r="D228">
        <v>184</v>
      </c>
    </row>
    <row r="229" spans="2:4">
      <c r="B229" t="s">
        <v>121</v>
      </c>
      <c r="C229" t="s">
        <v>17</v>
      </c>
      <c r="D229">
        <v>116</v>
      </c>
    </row>
    <row r="230" spans="2:4">
      <c r="B230" t="s">
        <v>119</v>
      </c>
      <c r="C230" t="s">
        <v>17</v>
      </c>
      <c r="D230">
        <v>1</v>
      </c>
    </row>
    <row r="231" spans="2:4">
      <c r="B231" t="s">
        <v>132</v>
      </c>
      <c r="C231" t="s">
        <v>17</v>
      </c>
      <c r="D231">
        <v>2206</v>
      </c>
    </row>
    <row r="232" spans="2:4">
      <c r="B232" t="s">
        <v>144</v>
      </c>
      <c r="C232" t="s">
        <v>17</v>
      </c>
      <c r="D232">
        <v>45</v>
      </c>
    </row>
    <row r="233" spans="2:4">
      <c r="B233" t="s">
        <v>123</v>
      </c>
      <c r="C233" t="s">
        <v>17</v>
      </c>
      <c r="D233">
        <v>4</v>
      </c>
    </row>
    <row r="234" spans="2:4">
      <c r="B234" t="s">
        <v>134</v>
      </c>
      <c r="C234" t="s">
        <v>17</v>
      </c>
      <c r="D234">
        <v>177</v>
      </c>
    </row>
    <row r="235" spans="2:4">
      <c r="B235" t="s">
        <v>145</v>
      </c>
      <c r="C235" t="s">
        <v>17</v>
      </c>
      <c r="D235">
        <v>314</v>
      </c>
    </row>
    <row r="236" spans="2:4">
      <c r="B236" t="s">
        <v>136</v>
      </c>
      <c r="C236" t="s">
        <v>17</v>
      </c>
      <c r="D236">
        <v>44</v>
      </c>
    </row>
    <row r="237" spans="2:4">
      <c r="B237" t="s">
        <v>146</v>
      </c>
      <c r="C237" t="s">
        <v>17</v>
      </c>
      <c r="D237">
        <v>118</v>
      </c>
    </row>
    <row r="238" spans="2:4">
      <c r="C238" t="s">
        <v>14</v>
      </c>
      <c r="D238">
        <f>SUM(D222:D237)</f>
        <v>3760</v>
      </c>
    </row>
    <row r="239" spans="2:4">
      <c r="C239" t="s">
        <v>147</v>
      </c>
      <c r="D239">
        <f>AVERAGE(D222:D237)</f>
        <v>235</v>
      </c>
    </row>
    <row r="240" spans="2:4">
      <c r="C240" t="s">
        <v>139</v>
      </c>
      <c r="D240" s="19">
        <f>STDEVP(D222:D237)</f>
        <v>515.24581512128748</v>
      </c>
    </row>
    <row r="241" spans="2:4">
      <c r="B241" t="s">
        <v>107</v>
      </c>
      <c r="C241" t="s">
        <v>18</v>
      </c>
      <c r="D241">
        <v>104</v>
      </c>
    </row>
    <row r="242" spans="2:4">
      <c r="B242" t="s">
        <v>140</v>
      </c>
      <c r="C242" t="s">
        <v>18</v>
      </c>
      <c r="D242">
        <v>508</v>
      </c>
    </row>
    <row r="243" spans="2:4">
      <c r="B243" t="s">
        <v>126</v>
      </c>
      <c r="C243" t="s">
        <v>18</v>
      </c>
      <c r="D243">
        <v>779</v>
      </c>
    </row>
    <row r="244" spans="2:4">
      <c r="B244" t="s">
        <v>141</v>
      </c>
      <c r="C244" t="s">
        <v>75</v>
      </c>
      <c r="D244">
        <v>91</v>
      </c>
    </row>
    <row r="245" spans="2:4">
      <c r="B245" t="s">
        <v>142</v>
      </c>
      <c r="C245" t="s">
        <v>18</v>
      </c>
      <c r="D245">
        <v>209</v>
      </c>
    </row>
    <row r="246" spans="2:4">
      <c r="B246" t="s">
        <v>143</v>
      </c>
      <c r="C246" t="s">
        <v>18</v>
      </c>
      <c r="D246">
        <v>18</v>
      </c>
    </row>
    <row r="247" spans="2:4">
      <c r="B247" t="s">
        <v>130</v>
      </c>
      <c r="C247" t="s">
        <v>18</v>
      </c>
      <c r="D247">
        <v>383</v>
      </c>
    </row>
    <row r="248" spans="2:4">
      <c r="B248" t="s">
        <v>121</v>
      </c>
      <c r="C248" t="s">
        <v>18</v>
      </c>
      <c r="D248">
        <v>580</v>
      </c>
    </row>
    <row r="249" spans="2:4">
      <c r="B249" t="s">
        <v>119</v>
      </c>
      <c r="C249" t="s">
        <v>18</v>
      </c>
      <c r="D249">
        <v>2</v>
      </c>
    </row>
    <row r="250" spans="2:4">
      <c r="B250" t="s">
        <v>132</v>
      </c>
      <c r="C250" t="s">
        <v>18</v>
      </c>
      <c r="D250">
        <v>2135</v>
      </c>
    </row>
    <row r="251" spans="2:4">
      <c r="B251" t="s">
        <v>144</v>
      </c>
      <c r="C251" t="s">
        <v>18</v>
      </c>
      <c r="D251">
        <v>367</v>
      </c>
    </row>
    <row r="252" spans="2:4">
      <c r="B252" t="s">
        <v>123</v>
      </c>
      <c r="C252" t="s">
        <v>18</v>
      </c>
      <c r="D252">
        <v>14</v>
      </c>
    </row>
    <row r="253" spans="2:4">
      <c r="B253" t="s">
        <v>134</v>
      </c>
      <c r="C253" t="s">
        <v>18</v>
      </c>
      <c r="D253">
        <v>513</v>
      </c>
    </row>
    <row r="254" spans="2:4">
      <c r="B254" t="s">
        <v>145</v>
      </c>
      <c r="C254" t="s">
        <v>18</v>
      </c>
      <c r="D254">
        <v>416</v>
      </c>
    </row>
    <row r="255" spans="2:4">
      <c r="B255" t="s">
        <v>136</v>
      </c>
      <c r="C255" t="s">
        <v>18</v>
      </c>
      <c r="D255">
        <v>117</v>
      </c>
    </row>
    <row r="256" spans="2:4">
      <c r="B256" t="s">
        <v>146</v>
      </c>
      <c r="C256" t="s">
        <v>18</v>
      </c>
      <c r="D256">
        <v>237</v>
      </c>
    </row>
    <row r="257" spans="2:4">
      <c r="C257" t="s">
        <v>14</v>
      </c>
      <c r="D257">
        <f>SUM(D241:D256)</f>
        <v>6473</v>
      </c>
    </row>
    <row r="258" spans="2:4">
      <c r="C258" t="s">
        <v>147</v>
      </c>
      <c r="D258">
        <f>AVERAGE(D241:D256)</f>
        <v>404.5625</v>
      </c>
    </row>
    <row r="259" spans="2:4">
      <c r="C259" t="s">
        <v>139</v>
      </c>
      <c r="D259">
        <f>STDEVP(D241:D256)</f>
        <v>499.47221753942432</v>
      </c>
    </row>
    <row r="260" spans="2:4">
      <c r="B260" t="s">
        <v>107</v>
      </c>
      <c r="C260" t="s">
        <v>19</v>
      </c>
      <c r="D260">
        <v>17</v>
      </c>
    </row>
    <row r="261" spans="2:4">
      <c r="B261" t="s">
        <v>140</v>
      </c>
      <c r="C261" t="s">
        <v>19</v>
      </c>
      <c r="D261">
        <v>9</v>
      </c>
    </row>
    <row r="262" spans="2:4">
      <c r="B262" t="s">
        <v>126</v>
      </c>
      <c r="C262" t="s">
        <v>19</v>
      </c>
      <c r="D262">
        <v>52</v>
      </c>
    </row>
    <row r="263" spans="2:4">
      <c r="B263" t="s">
        <v>141</v>
      </c>
      <c r="C263" t="s">
        <v>76</v>
      </c>
      <c r="D263">
        <v>3</v>
      </c>
    </row>
    <row r="264" spans="2:4">
      <c r="B264" t="s">
        <v>142</v>
      </c>
      <c r="C264" t="s">
        <v>19</v>
      </c>
      <c r="D264">
        <v>34</v>
      </c>
    </row>
    <row r="265" spans="2:4">
      <c r="B265" t="s">
        <v>143</v>
      </c>
      <c r="C265" t="s">
        <v>19</v>
      </c>
      <c r="D265">
        <v>1</v>
      </c>
    </row>
    <row r="266" spans="2:4">
      <c r="B266" t="s">
        <v>130</v>
      </c>
      <c r="C266" t="s">
        <v>19</v>
      </c>
      <c r="D266">
        <v>144</v>
      </c>
    </row>
    <row r="267" spans="2:4">
      <c r="B267" t="s">
        <v>121</v>
      </c>
      <c r="C267" t="s">
        <v>19</v>
      </c>
      <c r="D267">
        <v>53</v>
      </c>
    </row>
    <row r="268" spans="2:4">
      <c r="B268" t="s">
        <v>119</v>
      </c>
      <c r="C268" t="s">
        <v>19</v>
      </c>
      <c r="D268">
        <v>1</v>
      </c>
    </row>
    <row r="269" spans="2:4">
      <c r="B269" t="s">
        <v>132</v>
      </c>
      <c r="C269" t="s">
        <v>19</v>
      </c>
      <c r="D269">
        <v>355</v>
      </c>
    </row>
    <row r="270" spans="2:4">
      <c r="B270" t="s">
        <v>144</v>
      </c>
      <c r="C270" t="s">
        <v>19</v>
      </c>
      <c r="D270">
        <v>5</v>
      </c>
    </row>
    <row r="271" spans="2:4">
      <c r="B271" t="s">
        <v>123</v>
      </c>
      <c r="C271" t="s">
        <v>19</v>
      </c>
      <c r="D271">
        <v>1</v>
      </c>
    </row>
    <row r="272" spans="2:4">
      <c r="B272" t="s">
        <v>134</v>
      </c>
      <c r="C272" t="s">
        <v>19</v>
      </c>
      <c r="D272">
        <v>31</v>
      </c>
    </row>
    <row r="273" spans="2:4">
      <c r="B273" t="s">
        <v>145</v>
      </c>
      <c r="C273" t="s">
        <v>19</v>
      </c>
      <c r="D273">
        <v>149</v>
      </c>
    </row>
    <row r="274" spans="2:4">
      <c r="B274" t="s">
        <v>136</v>
      </c>
      <c r="C274" t="s">
        <v>19</v>
      </c>
      <c r="D274">
        <v>13</v>
      </c>
    </row>
    <row r="275" spans="2:4">
      <c r="B275" t="s">
        <v>146</v>
      </c>
      <c r="C275" t="s">
        <v>19</v>
      </c>
      <c r="D275">
        <v>21</v>
      </c>
    </row>
    <row r="276" spans="2:4">
      <c r="C276" t="s">
        <v>14</v>
      </c>
      <c r="D276">
        <f>SUM(D260:D275)</f>
        <v>889</v>
      </c>
    </row>
    <row r="277" spans="2:4">
      <c r="C277" t="s">
        <v>147</v>
      </c>
      <c r="D277">
        <f>AVERAGE(D260:D275)</f>
        <v>55.5625</v>
      </c>
    </row>
    <row r="278" spans="2:4">
      <c r="C278" t="s">
        <v>139</v>
      </c>
      <c r="D278">
        <f>STDEVP(D260:D275)</f>
        <v>89.51743457980686</v>
      </c>
    </row>
    <row r="279" spans="2:4">
      <c r="B279" t="s">
        <v>107</v>
      </c>
      <c r="C279" t="s">
        <v>20</v>
      </c>
      <c r="D279">
        <v>220</v>
      </c>
    </row>
    <row r="280" spans="2:4">
      <c r="B280" t="s">
        <v>140</v>
      </c>
      <c r="C280" t="s">
        <v>20</v>
      </c>
      <c r="D280">
        <v>279</v>
      </c>
    </row>
    <row r="281" spans="2:4">
      <c r="B281" t="s">
        <v>126</v>
      </c>
      <c r="C281" t="s">
        <v>20</v>
      </c>
      <c r="D281">
        <v>1457</v>
      </c>
    </row>
    <row r="282" spans="2:4">
      <c r="B282" t="s">
        <v>141</v>
      </c>
      <c r="C282" t="s">
        <v>77</v>
      </c>
      <c r="D282">
        <v>120</v>
      </c>
    </row>
    <row r="283" spans="2:4">
      <c r="B283" t="s">
        <v>142</v>
      </c>
      <c r="C283" t="s">
        <v>20</v>
      </c>
      <c r="D283">
        <v>431</v>
      </c>
    </row>
    <row r="284" spans="2:4">
      <c r="B284" t="s">
        <v>143</v>
      </c>
      <c r="C284" t="s">
        <v>20</v>
      </c>
      <c r="D284">
        <v>20</v>
      </c>
    </row>
    <row r="285" spans="2:4">
      <c r="B285" t="s">
        <v>130</v>
      </c>
      <c r="C285" t="s">
        <v>20</v>
      </c>
      <c r="D285">
        <v>203</v>
      </c>
    </row>
    <row r="286" spans="2:4">
      <c r="B286" t="s">
        <v>121</v>
      </c>
      <c r="C286" t="s">
        <v>20</v>
      </c>
      <c r="D286">
        <v>1159</v>
      </c>
    </row>
    <row r="287" spans="2:4">
      <c r="B287" t="s">
        <v>119</v>
      </c>
      <c r="C287" t="s">
        <v>20</v>
      </c>
      <c r="D287">
        <v>5</v>
      </c>
    </row>
    <row r="288" spans="2:4">
      <c r="B288" t="s">
        <v>132</v>
      </c>
      <c r="C288" t="s">
        <v>20</v>
      </c>
      <c r="D288">
        <v>916</v>
      </c>
    </row>
    <row r="289" spans="2:4">
      <c r="B289" t="s">
        <v>144</v>
      </c>
      <c r="C289" t="s">
        <v>20</v>
      </c>
      <c r="D289">
        <v>667</v>
      </c>
    </row>
    <row r="290" spans="2:4">
      <c r="B290" t="s">
        <v>123</v>
      </c>
      <c r="C290" t="s">
        <v>20</v>
      </c>
      <c r="D290">
        <v>26</v>
      </c>
    </row>
    <row r="291" spans="2:4">
      <c r="B291" t="s">
        <v>134</v>
      </c>
      <c r="C291" t="s">
        <v>20</v>
      </c>
      <c r="D291">
        <v>209</v>
      </c>
    </row>
    <row r="292" spans="2:4">
      <c r="B292" t="s">
        <v>145</v>
      </c>
      <c r="C292" t="s">
        <v>20</v>
      </c>
      <c r="D292">
        <v>609</v>
      </c>
    </row>
    <row r="293" spans="2:4">
      <c r="B293" t="s">
        <v>136</v>
      </c>
      <c r="C293" t="s">
        <v>20</v>
      </c>
      <c r="D293">
        <v>76</v>
      </c>
    </row>
    <row r="294" spans="2:4">
      <c r="B294" t="s">
        <v>146</v>
      </c>
      <c r="C294" t="s">
        <v>20</v>
      </c>
      <c r="D294">
        <v>400</v>
      </c>
    </row>
    <row r="295" spans="2:4">
      <c r="C295" t="s">
        <v>14</v>
      </c>
      <c r="D295">
        <f>SUM(D279:D294)</f>
        <v>6797</v>
      </c>
    </row>
    <row r="296" spans="2:4">
      <c r="C296" t="s">
        <v>147</v>
      </c>
      <c r="D296">
        <f>AVERAGE(D279:D294)</f>
        <v>424.8125</v>
      </c>
    </row>
    <row r="297" spans="2:4">
      <c r="C297" t="s">
        <v>139</v>
      </c>
      <c r="D297">
        <f>STDEVP(D279:D294)</f>
        <v>419.20120746933685</v>
      </c>
    </row>
    <row r="298" spans="2:4">
      <c r="B298" t="s">
        <v>107</v>
      </c>
      <c r="C298" t="s">
        <v>26</v>
      </c>
      <c r="D298">
        <v>112</v>
      </c>
    </row>
    <row r="299" spans="2:4">
      <c r="B299" t="s">
        <v>140</v>
      </c>
      <c r="C299" t="s">
        <v>26</v>
      </c>
      <c r="D299">
        <v>449</v>
      </c>
    </row>
    <row r="300" spans="2:4">
      <c r="B300" t="s">
        <v>126</v>
      </c>
      <c r="C300" t="s">
        <v>26</v>
      </c>
      <c r="D300">
        <v>832</v>
      </c>
    </row>
    <row r="301" spans="2:4">
      <c r="B301" t="s">
        <v>141</v>
      </c>
      <c r="C301" t="s">
        <v>78</v>
      </c>
      <c r="D301">
        <v>67</v>
      </c>
    </row>
    <row r="302" spans="2:4">
      <c r="B302" t="s">
        <v>142</v>
      </c>
      <c r="C302" t="s">
        <v>26</v>
      </c>
      <c r="D302">
        <v>343</v>
      </c>
    </row>
    <row r="303" spans="2:4">
      <c r="B303" t="s">
        <v>143</v>
      </c>
      <c r="C303" t="s">
        <v>26</v>
      </c>
      <c r="D303">
        <v>23</v>
      </c>
    </row>
    <row r="304" spans="2:4">
      <c r="B304" t="s">
        <v>130</v>
      </c>
      <c r="C304" t="s">
        <v>26</v>
      </c>
      <c r="D304">
        <v>259</v>
      </c>
    </row>
    <row r="305" spans="2:4">
      <c r="B305" t="s">
        <v>121</v>
      </c>
      <c r="C305" t="s">
        <v>26</v>
      </c>
      <c r="D305">
        <v>275</v>
      </c>
    </row>
    <row r="306" spans="2:4">
      <c r="B306" t="s">
        <v>119</v>
      </c>
      <c r="C306" t="s">
        <v>26</v>
      </c>
      <c r="D306">
        <v>6</v>
      </c>
    </row>
    <row r="307" spans="2:4">
      <c r="B307" t="s">
        <v>132</v>
      </c>
      <c r="C307" t="s">
        <v>26</v>
      </c>
      <c r="D307">
        <v>1056</v>
      </c>
    </row>
    <row r="308" spans="2:4">
      <c r="B308" t="s">
        <v>144</v>
      </c>
      <c r="C308" t="s">
        <v>26</v>
      </c>
      <c r="D308">
        <v>145</v>
      </c>
    </row>
    <row r="309" spans="2:4">
      <c r="B309" t="s">
        <v>123</v>
      </c>
      <c r="C309" t="s">
        <v>26</v>
      </c>
      <c r="D309">
        <v>16</v>
      </c>
    </row>
    <row r="310" spans="2:4">
      <c r="B310" t="s">
        <v>134</v>
      </c>
      <c r="C310" t="s">
        <v>26</v>
      </c>
      <c r="D310">
        <v>1418</v>
      </c>
    </row>
    <row r="311" spans="2:4">
      <c r="B311" t="s">
        <v>145</v>
      </c>
      <c r="C311" t="s">
        <v>26</v>
      </c>
      <c r="D311">
        <v>358</v>
      </c>
    </row>
    <row r="312" spans="2:4">
      <c r="B312" t="s">
        <v>136</v>
      </c>
      <c r="C312" t="s">
        <v>26</v>
      </c>
      <c r="D312">
        <v>62</v>
      </c>
    </row>
    <row r="313" spans="2:4">
      <c r="B313" t="s">
        <v>146</v>
      </c>
      <c r="C313" t="s">
        <v>26</v>
      </c>
      <c r="D313">
        <v>703</v>
      </c>
    </row>
    <row r="314" spans="2:4">
      <c r="C314" t="s">
        <v>14</v>
      </c>
      <c r="D314">
        <f>SUM(D298:D313)</f>
        <v>6124</v>
      </c>
    </row>
    <row r="315" spans="2:4">
      <c r="C315" t="s">
        <v>147</v>
      </c>
      <c r="D315">
        <f>AVERAGE(D298:D313)</f>
        <v>382.75</v>
      </c>
    </row>
    <row r="316" spans="2:4">
      <c r="C316" t="s">
        <v>139</v>
      </c>
      <c r="D316">
        <f>STDEVP(D298:D313)</f>
        <v>403.20396513427295</v>
      </c>
    </row>
    <row r="317" spans="2:4">
      <c r="B317" t="s">
        <v>107</v>
      </c>
      <c r="C317" t="s">
        <v>21</v>
      </c>
      <c r="D317">
        <v>15</v>
      </c>
    </row>
    <row r="318" spans="2:4">
      <c r="B318" t="s">
        <v>140</v>
      </c>
      <c r="C318" t="s">
        <v>21</v>
      </c>
      <c r="D318">
        <v>6</v>
      </c>
    </row>
    <row r="319" spans="2:4">
      <c r="B319" t="s">
        <v>126</v>
      </c>
      <c r="C319" t="s">
        <v>21</v>
      </c>
      <c r="D319">
        <v>47</v>
      </c>
    </row>
    <row r="320" spans="2:4">
      <c r="B320" t="s">
        <v>141</v>
      </c>
      <c r="C320" t="s">
        <v>79</v>
      </c>
      <c r="D320">
        <v>1</v>
      </c>
    </row>
    <row r="321" spans="2:4">
      <c r="B321" t="s">
        <v>142</v>
      </c>
      <c r="C321" t="s">
        <v>21</v>
      </c>
      <c r="D321">
        <v>11</v>
      </c>
    </row>
    <row r="322" spans="2:4">
      <c r="B322" t="s">
        <v>130</v>
      </c>
      <c r="C322" t="s">
        <v>21</v>
      </c>
      <c r="D322">
        <v>27</v>
      </c>
    </row>
    <row r="323" spans="2:4">
      <c r="B323" t="s">
        <v>121</v>
      </c>
      <c r="C323" t="s">
        <v>21</v>
      </c>
      <c r="D323">
        <v>79</v>
      </c>
    </row>
    <row r="324" spans="2:4">
      <c r="B324" t="s">
        <v>132</v>
      </c>
      <c r="C324" t="s">
        <v>21</v>
      </c>
      <c r="D324">
        <v>380</v>
      </c>
    </row>
    <row r="325" spans="2:4">
      <c r="B325" t="s">
        <v>123</v>
      </c>
      <c r="C325" t="s">
        <v>21</v>
      </c>
      <c r="D325">
        <v>2</v>
      </c>
    </row>
    <row r="326" spans="2:4">
      <c r="B326" t="s">
        <v>134</v>
      </c>
      <c r="C326" t="s">
        <v>21</v>
      </c>
      <c r="D326">
        <v>29</v>
      </c>
    </row>
    <row r="327" spans="2:4">
      <c r="B327" t="s">
        <v>145</v>
      </c>
      <c r="C327" t="s">
        <v>21</v>
      </c>
      <c r="D327">
        <v>27</v>
      </c>
    </row>
    <row r="328" spans="2:4">
      <c r="B328" t="s">
        <v>136</v>
      </c>
      <c r="C328" t="s">
        <v>21</v>
      </c>
      <c r="D328">
        <v>7</v>
      </c>
    </row>
    <row r="329" spans="2:4">
      <c r="B329" t="s">
        <v>146</v>
      </c>
      <c r="C329" t="s">
        <v>21</v>
      </c>
      <c r="D329">
        <v>43</v>
      </c>
    </row>
    <row r="330" spans="2:4">
      <c r="C330" t="s">
        <v>14</v>
      </c>
      <c r="D330">
        <f>SUM(D317:D329)</f>
        <v>674</v>
      </c>
    </row>
    <row r="331" spans="2:4">
      <c r="C331" t="s">
        <v>147</v>
      </c>
      <c r="D331">
        <f>AVERAGE(D317:D329)</f>
        <v>51.846153846153847</v>
      </c>
    </row>
    <row r="332" spans="2:4">
      <c r="C332" t="s">
        <v>139</v>
      </c>
      <c r="D332">
        <f>STDEVP(D317:D329)</f>
        <v>97.068450197109044</v>
      </c>
    </row>
    <row r="333" spans="2:4">
      <c r="B333" t="s">
        <v>107</v>
      </c>
      <c r="C333" t="s">
        <v>22</v>
      </c>
      <c r="D333">
        <v>1</v>
      </c>
    </row>
    <row r="334" spans="2:4">
      <c r="B334" t="s">
        <v>140</v>
      </c>
      <c r="C334" t="s">
        <v>22</v>
      </c>
      <c r="D334">
        <v>461</v>
      </c>
    </row>
    <row r="335" spans="2:4">
      <c r="B335" t="s">
        <v>126</v>
      </c>
      <c r="C335" t="s">
        <v>22</v>
      </c>
      <c r="D335">
        <v>115</v>
      </c>
    </row>
    <row r="336" spans="2:4">
      <c r="B336" t="s">
        <v>141</v>
      </c>
      <c r="C336" t="s">
        <v>80</v>
      </c>
      <c r="D336">
        <v>25</v>
      </c>
    </row>
    <row r="337" spans="2:4">
      <c r="B337" t="s">
        <v>142</v>
      </c>
      <c r="C337" t="s">
        <v>22</v>
      </c>
      <c r="D337">
        <v>412</v>
      </c>
    </row>
    <row r="338" spans="2:4">
      <c r="B338" t="s">
        <v>143</v>
      </c>
      <c r="C338" t="s">
        <v>22</v>
      </c>
      <c r="D338">
        <v>1</v>
      </c>
    </row>
    <row r="339" spans="2:4">
      <c r="B339" t="s">
        <v>130</v>
      </c>
      <c r="C339" t="s">
        <v>22</v>
      </c>
      <c r="D339">
        <v>240</v>
      </c>
    </row>
    <row r="340" spans="2:4">
      <c r="B340" t="s">
        <v>121</v>
      </c>
      <c r="C340" t="s">
        <v>22</v>
      </c>
      <c r="D340">
        <v>271</v>
      </c>
    </row>
    <row r="341" spans="2:4">
      <c r="B341" t="s">
        <v>119</v>
      </c>
      <c r="C341" t="s">
        <v>22</v>
      </c>
      <c r="D341">
        <v>60</v>
      </c>
    </row>
    <row r="342" spans="2:4">
      <c r="B342" t="s">
        <v>132</v>
      </c>
      <c r="C342" t="s">
        <v>22</v>
      </c>
      <c r="D342">
        <v>859</v>
      </c>
    </row>
    <row r="343" spans="2:4">
      <c r="B343" t="s">
        <v>144</v>
      </c>
      <c r="C343" t="s">
        <v>22</v>
      </c>
      <c r="D343">
        <v>13</v>
      </c>
    </row>
    <row r="344" spans="2:4">
      <c r="B344" t="s">
        <v>123</v>
      </c>
      <c r="C344" t="s">
        <v>22</v>
      </c>
      <c r="D344">
        <v>65</v>
      </c>
    </row>
    <row r="345" spans="2:4">
      <c r="B345" t="s">
        <v>134</v>
      </c>
      <c r="C345" t="s">
        <v>22</v>
      </c>
      <c r="D345">
        <v>669</v>
      </c>
    </row>
    <row r="346" spans="2:4">
      <c r="B346" t="s">
        <v>145</v>
      </c>
      <c r="C346" t="s">
        <v>22</v>
      </c>
      <c r="D346">
        <v>347</v>
      </c>
    </row>
    <row r="347" spans="2:4">
      <c r="B347" t="s">
        <v>136</v>
      </c>
      <c r="C347" t="s">
        <v>22</v>
      </c>
      <c r="D347">
        <v>133</v>
      </c>
    </row>
    <row r="348" spans="2:4">
      <c r="B348" t="s">
        <v>146</v>
      </c>
      <c r="C348" t="s">
        <v>22</v>
      </c>
      <c r="D348">
        <v>323</v>
      </c>
    </row>
    <row r="349" spans="2:4">
      <c r="C349" t="s">
        <v>14</v>
      </c>
      <c r="D349">
        <f>SUM(D333:D348)</f>
        <v>3995</v>
      </c>
    </row>
    <row r="350" spans="2:4">
      <c r="C350" t="s">
        <v>147</v>
      </c>
      <c r="D350">
        <f>AVERAGE(D333:D348)</f>
        <v>249.6875</v>
      </c>
    </row>
    <row r="351" spans="2:4">
      <c r="C351" t="s">
        <v>139</v>
      </c>
      <c r="D351">
        <f>STDEVP(D333:D348)</f>
        <v>245.6521215942374</v>
      </c>
    </row>
    <row r="352" spans="2:4">
      <c r="B352" t="s">
        <v>107</v>
      </c>
      <c r="C352" t="s">
        <v>25</v>
      </c>
      <c r="D352">
        <v>6</v>
      </c>
    </row>
    <row r="353" spans="2:4">
      <c r="B353" t="s">
        <v>140</v>
      </c>
      <c r="C353" t="s">
        <v>25</v>
      </c>
      <c r="D353">
        <v>6</v>
      </c>
    </row>
    <row r="354" spans="2:4">
      <c r="B354" t="s">
        <v>126</v>
      </c>
      <c r="C354" t="s">
        <v>25</v>
      </c>
      <c r="D354">
        <v>385</v>
      </c>
    </row>
    <row r="355" spans="2:4">
      <c r="B355" t="s">
        <v>141</v>
      </c>
      <c r="C355" t="s">
        <v>81</v>
      </c>
      <c r="D355">
        <v>2</v>
      </c>
    </row>
    <row r="356" spans="2:4">
      <c r="B356" t="s">
        <v>142</v>
      </c>
      <c r="C356" t="s">
        <v>25</v>
      </c>
      <c r="D356">
        <v>64</v>
      </c>
    </row>
    <row r="357" spans="2:4">
      <c r="B357" t="s">
        <v>143</v>
      </c>
      <c r="C357" t="s">
        <v>25</v>
      </c>
      <c r="D357">
        <v>1</v>
      </c>
    </row>
    <row r="358" spans="2:4">
      <c r="B358" t="s">
        <v>130</v>
      </c>
      <c r="C358" t="s">
        <v>25</v>
      </c>
      <c r="D358">
        <v>40</v>
      </c>
    </row>
    <row r="359" spans="2:4">
      <c r="B359" t="s">
        <v>121</v>
      </c>
      <c r="C359" t="s">
        <v>25</v>
      </c>
      <c r="D359">
        <v>28</v>
      </c>
    </row>
    <row r="360" spans="2:4">
      <c r="B360" t="s">
        <v>132</v>
      </c>
      <c r="C360" t="s">
        <v>25</v>
      </c>
      <c r="D360">
        <v>157</v>
      </c>
    </row>
    <row r="361" spans="2:4">
      <c r="B361" t="s">
        <v>144</v>
      </c>
      <c r="C361" t="s">
        <v>25</v>
      </c>
      <c r="D361">
        <v>8</v>
      </c>
    </row>
    <row r="362" spans="2:4">
      <c r="B362" t="s">
        <v>123</v>
      </c>
      <c r="C362" t="s">
        <v>25</v>
      </c>
      <c r="D362">
        <v>11</v>
      </c>
    </row>
    <row r="363" spans="2:4">
      <c r="B363" t="s">
        <v>134</v>
      </c>
      <c r="C363" t="s">
        <v>25</v>
      </c>
      <c r="D363">
        <v>76</v>
      </c>
    </row>
    <row r="364" spans="2:4">
      <c r="B364" t="s">
        <v>145</v>
      </c>
      <c r="C364" t="s">
        <v>25</v>
      </c>
      <c r="D364">
        <v>71</v>
      </c>
    </row>
    <row r="365" spans="2:4">
      <c r="B365" t="s">
        <v>136</v>
      </c>
      <c r="C365" t="s">
        <v>25</v>
      </c>
      <c r="D365">
        <v>9</v>
      </c>
    </row>
    <row r="366" spans="2:4">
      <c r="B366" t="s">
        <v>146</v>
      </c>
      <c r="C366" t="s">
        <v>25</v>
      </c>
      <c r="D366">
        <v>22</v>
      </c>
    </row>
    <row r="367" spans="2:4">
      <c r="C367" t="s">
        <v>14</v>
      </c>
      <c r="D367">
        <f>SUM(D352:D366)</f>
        <v>886</v>
      </c>
    </row>
    <row r="368" spans="2:4">
      <c r="C368" t="s">
        <v>147</v>
      </c>
      <c r="D368">
        <f>AVERAGE(D352:D366)</f>
        <v>59.06666666666667</v>
      </c>
    </row>
    <row r="369" spans="2:4">
      <c r="C369" t="s">
        <v>139</v>
      </c>
      <c r="D369">
        <f>STDEVP(D352:D366)</f>
        <v>96.147433085282572</v>
      </c>
    </row>
    <row r="370" spans="2:4">
      <c r="B370" t="s">
        <v>107</v>
      </c>
      <c r="C370" t="s">
        <v>27</v>
      </c>
      <c r="D370">
        <v>64</v>
      </c>
    </row>
    <row r="371" spans="2:4">
      <c r="B371" t="s">
        <v>140</v>
      </c>
      <c r="C371" t="s">
        <v>27</v>
      </c>
      <c r="D371">
        <v>151</v>
      </c>
    </row>
    <row r="372" spans="2:4">
      <c r="B372" t="s">
        <v>126</v>
      </c>
      <c r="C372" t="s">
        <v>27</v>
      </c>
      <c r="D372">
        <v>330</v>
      </c>
    </row>
    <row r="373" spans="2:4">
      <c r="B373" t="s">
        <v>141</v>
      </c>
      <c r="C373" t="s">
        <v>82</v>
      </c>
      <c r="D373">
        <v>26</v>
      </c>
    </row>
    <row r="374" spans="2:4">
      <c r="B374" t="s">
        <v>142</v>
      </c>
      <c r="C374" t="s">
        <v>27</v>
      </c>
      <c r="D374">
        <v>406</v>
      </c>
    </row>
    <row r="375" spans="2:4">
      <c r="B375" t="s">
        <v>143</v>
      </c>
      <c r="C375" t="s">
        <v>27</v>
      </c>
      <c r="D375">
        <v>4</v>
      </c>
    </row>
    <row r="376" spans="2:4">
      <c r="B376" t="s">
        <v>130</v>
      </c>
      <c r="C376" t="s">
        <v>27</v>
      </c>
      <c r="D376">
        <v>265</v>
      </c>
    </row>
    <row r="377" spans="2:4">
      <c r="B377" t="s">
        <v>121</v>
      </c>
      <c r="C377" t="s">
        <v>27</v>
      </c>
      <c r="D377">
        <v>290</v>
      </c>
    </row>
    <row r="378" spans="2:4">
      <c r="B378" t="s">
        <v>132</v>
      </c>
      <c r="C378" t="s">
        <v>27</v>
      </c>
      <c r="D378">
        <v>1436</v>
      </c>
    </row>
    <row r="379" spans="2:4">
      <c r="B379" t="s">
        <v>144</v>
      </c>
      <c r="C379" t="s">
        <v>27</v>
      </c>
      <c r="D379">
        <v>84</v>
      </c>
    </row>
    <row r="380" spans="2:4">
      <c r="B380" t="s">
        <v>123</v>
      </c>
      <c r="C380" t="s">
        <v>27</v>
      </c>
      <c r="D380">
        <v>14</v>
      </c>
    </row>
    <row r="381" spans="2:4">
      <c r="B381" t="s">
        <v>134</v>
      </c>
      <c r="C381" t="s">
        <v>27</v>
      </c>
      <c r="D381">
        <v>139</v>
      </c>
    </row>
    <row r="382" spans="2:4">
      <c r="B382" t="s">
        <v>145</v>
      </c>
      <c r="C382" t="s">
        <v>27</v>
      </c>
      <c r="D382">
        <v>475</v>
      </c>
    </row>
    <row r="383" spans="2:4">
      <c r="B383" t="s">
        <v>136</v>
      </c>
      <c r="C383" t="s">
        <v>27</v>
      </c>
      <c r="D383">
        <v>35</v>
      </c>
    </row>
    <row r="384" spans="2:4">
      <c r="B384" t="s">
        <v>146</v>
      </c>
      <c r="C384" t="s">
        <v>27</v>
      </c>
      <c r="D384">
        <v>75</v>
      </c>
    </row>
    <row r="385" spans="2:4">
      <c r="C385" t="s">
        <v>14</v>
      </c>
      <c r="D385">
        <f>SUM(D370:D384)</f>
        <v>3794</v>
      </c>
    </row>
    <row r="386" spans="2:4">
      <c r="C386" t="s">
        <v>147</v>
      </c>
      <c r="D386">
        <f>AVERAGE(D370:D384)</f>
        <v>252.93333333333334</v>
      </c>
    </row>
    <row r="387" spans="2:4">
      <c r="C387" t="s">
        <v>139</v>
      </c>
      <c r="D387">
        <f>STDEVP(D370:D384)</f>
        <v>348.05793898270571</v>
      </c>
    </row>
    <row r="388" spans="2:4">
      <c r="B388" t="s">
        <v>107</v>
      </c>
      <c r="C388" t="s">
        <v>28</v>
      </c>
      <c r="D388">
        <v>38</v>
      </c>
    </row>
    <row r="389" spans="2:4">
      <c r="B389" t="s">
        <v>140</v>
      </c>
      <c r="C389" t="s">
        <v>28</v>
      </c>
      <c r="D389">
        <v>35</v>
      </c>
    </row>
    <row r="390" spans="2:4">
      <c r="B390" t="s">
        <v>126</v>
      </c>
      <c r="C390" t="s">
        <v>28</v>
      </c>
      <c r="D390">
        <v>143</v>
      </c>
    </row>
    <row r="391" spans="2:4">
      <c r="B391" t="s">
        <v>141</v>
      </c>
      <c r="C391" t="s">
        <v>83</v>
      </c>
      <c r="D391">
        <v>21</v>
      </c>
    </row>
    <row r="392" spans="2:4">
      <c r="B392" t="s">
        <v>142</v>
      </c>
      <c r="C392" t="s">
        <v>28</v>
      </c>
      <c r="D392">
        <v>298</v>
      </c>
    </row>
    <row r="393" spans="2:4">
      <c r="B393" t="s">
        <v>143</v>
      </c>
      <c r="C393" t="s">
        <v>28</v>
      </c>
      <c r="D393">
        <v>3</v>
      </c>
    </row>
    <row r="394" spans="2:4">
      <c r="B394" t="s">
        <v>130</v>
      </c>
      <c r="C394" t="s">
        <v>28</v>
      </c>
      <c r="D394">
        <v>126</v>
      </c>
    </row>
    <row r="395" spans="2:4">
      <c r="B395" t="s">
        <v>121</v>
      </c>
      <c r="C395" t="s">
        <v>28</v>
      </c>
      <c r="D395">
        <v>75</v>
      </c>
    </row>
    <row r="396" spans="2:4">
      <c r="B396" t="s">
        <v>132</v>
      </c>
      <c r="C396" t="s">
        <v>28</v>
      </c>
      <c r="D396">
        <v>821</v>
      </c>
    </row>
    <row r="397" spans="2:4">
      <c r="B397" t="s">
        <v>144</v>
      </c>
      <c r="C397" t="s">
        <v>28</v>
      </c>
      <c r="D397">
        <v>61</v>
      </c>
    </row>
    <row r="398" spans="2:4">
      <c r="B398" t="s">
        <v>123</v>
      </c>
      <c r="C398" t="s">
        <v>28</v>
      </c>
      <c r="D398">
        <v>5</v>
      </c>
    </row>
    <row r="399" spans="2:4">
      <c r="B399" t="s">
        <v>134</v>
      </c>
      <c r="C399" t="s">
        <v>28</v>
      </c>
      <c r="D399">
        <v>71</v>
      </c>
    </row>
    <row r="400" spans="2:4">
      <c r="B400" t="s">
        <v>145</v>
      </c>
      <c r="C400" t="s">
        <v>28</v>
      </c>
      <c r="D400">
        <v>160</v>
      </c>
    </row>
    <row r="401" spans="2:4">
      <c r="B401" t="s">
        <v>136</v>
      </c>
      <c r="C401" t="s">
        <v>28</v>
      </c>
      <c r="D401">
        <v>18</v>
      </c>
    </row>
    <row r="402" spans="2:4">
      <c r="B402" t="s">
        <v>146</v>
      </c>
      <c r="C402" t="s">
        <v>28</v>
      </c>
      <c r="D402">
        <v>71</v>
      </c>
    </row>
    <row r="403" spans="2:4">
      <c r="C403" t="s">
        <v>14</v>
      </c>
      <c r="D403">
        <f>SUM(D388:D402)</f>
        <v>1946</v>
      </c>
    </row>
    <row r="404" spans="2:4">
      <c r="C404" t="s">
        <v>147</v>
      </c>
      <c r="D404">
        <f>AVERAGE(D388:D402)</f>
        <v>129.73333333333332</v>
      </c>
    </row>
    <row r="405" spans="2:4">
      <c r="C405" t="s">
        <v>139</v>
      </c>
      <c r="D405">
        <f>STDEVP(D388:D402)</f>
        <v>199.19921909708603</v>
      </c>
    </row>
    <row r="406" spans="2:4">
      <c r="B406" t="s">
        <v>107</v>
      </c>
      <c r="C406" t="s">
        <v>29</v>
      </c>
      <c r="D406">
        <v>49</v>
      </c>
    </row>
    <row r="407" spans="2:4">
      <c r="B407" t="s">
        <v>140</v>
      </c>
      <c r="C407" t="s">
        <v>29</v>
      </c>
      <c r="D407">
        <v>162</v>
      </c>
    </row>
    <row r="408" spans="2:4">
      <c r="B408" t="s">
        <v>126</v>
      </c>
      <c r="C408" t="s">
        <v>29</v>
      </c>
      <c r="D408">
        <v>222</v>
      </c>
    </row>
    <row r="409" spans="2:4">
      <c r="B409" t="s">
        <v>141</v>
      </c>
      <c r="C409" t="s">
        <v>84</v>
      </c>
      <c r="D409">
        <v>40</v>
      </c>
    </row>
    <row r="410" spans="2:4">
      <c r="B410" t="s">
        <v>142</v>
      </c>
      <c r="C410" t="s">
        <v>29</v>
      </c>
      <c r="D410">
        <v>1437</v>
      </c>
    </row>
    <row r="411" spans="2:4">
      <c r="B411" t="s">
        <v>143</v>
      </c>
      <c r="C411" t="s">
        <v>29</v>
      </c>
      <c r="D411">
        <v>1</v>
      </c>
    </row>
    <row r="412" spans="2:4">
      <c r="B412" t="s">
        <v>130</v>
      </c>
      <c r="C412" t="s">
        <v>29</v>
      </c>
      <c r="D412">
        <v>365</v>
      </c>
    </row>
    <row r="413" spans="2:4">
      <c r="B413" t="s">
        <v>121</v>
      </c>
      <c r="C413" t="s">
        <v>29</v>
      </c>
      <c r="D413">
        <v>303</v>
      </c>
    </row>
    <row r="414" spans="2:4">
      <c r="B414" t="s">
        <v>132</v>
      </c>
      <c r="C414" t="s">
        <v>29</v>
      </c>
      <c r="D414">
        <v>2369</v>
      </c>
    </row>
    <row r="415" spans="2:4">
      <c r="B415" t="s">
        <v>144</v>
      </c>
      <c r="C415" t="s">
        <v>29</v>
      </c>
      <c r="D415">
        <v>25</v>
      </c>
    </row>
    <row r="416" spans="2:4">
      <c r="B416" t="s">
        <v>123</v>
      </c>
      <c r="C416" t="s">
        <v>29</v>
      </c>
      <c r="D416">
        <v>16</v>
      </c>
    </row>
    <row r="417" spans="2:4">
      <c r="B417" t="s">
        <v>134</v>
      </c>
      <c r="C417" t="s">
        <v>29</v>
      </c>
      <c r="D417">
        <v>105</v>
      </c>
    </row>
    <row r="418" spans="2:4">
      <c r="B418" t="s">
        <v>145</v>
      </c>
      <c r="C418" t="s">
        <v>29</v>
      </c>
      <c r="D418">
        <v>457</v>
      </c>
    </row>
    <row r="419" spans="2:4">
      <c r="B419" t="s">
        <v>136</v>
      </c>
      <c r="C419" t="s">
        <v>29</v>
      </c>
      <c r="D419">
        <v>13</v>
      </c>
    </row>
    <row r="420" spans="2:4">
      <c r="B420" t="s">
        <v>146</v>
      </c>
      <c r="C420" t="s">
        <v>29</v>
      </c>
      <c r="D420">
        <v>45</v>
      </c>
    </row>
    <row r="421" spans="2:4">
      <c r="C421" t="s">
        <v>14</v>
      </c>
      <c r="D421">
        <f>SUM(D406:D420)</f>
        <v>5609</v>
      </c>
    </row>
    <row r="422" spans="2:4">
      <c r="C422" t="s">
        <v>147</v>
      </c>
      <c r="D422">
        <f>AVERAGE(D406:D420)</f>
        <v>373.93333333333334</v>
      </c>
    </row>
    <row r="423" spans="2:4">
      <c r="C423" t="s">
        <v>139</v>
      </c>
      <c r="D423">
        <f>STDEVP(D406:D420)</f>
        <v>638.08311544987794</v>
      </c>
    </row>
    <row r="424" spans="2:4">
      <c r="B424" t="s">
        <v>107</v>
      </c>
      <c r="C424" t="s">
        <v>30</v>
      </c>
      <c r="D424">
        <v>18</v>
      </c>
    </row>
    <row r="425" spans="2:4">
      <c r="B425" t="s">
        <v>140</v>
      </c>
      <c r="C425" t="s">
        <v>30</v>
      </c>
      <c r="D425">
        <v>208</v>
      </c>
    </row>
    <row r="426" spans="2:4">
      <c r="B426" t="s">
        <v>126</v>
      </c>
      <c r="C426" t="s">
        <v>30</v>
      </c>
      <c r="D426">
        <v>108</v>
      </c>
    </row>
    <row r="427" spans="2:4">
      <c r="B427" t="s">
        <v>141</v>
      </c>
      <c r="C427" t="s">
        <v>85</v>
      </c>
      <c r="D427">
        <v>50</v>
      </c>
    </row>
    <row r="428" spans="2:4">
      <c r="B428" t="s">
        <v>142</v>
      </c>
      <c r="C428" t="s">
        <v>30</v>
      </c>
      <c r="D428">
        <v>48</v>
      </c>
    </row>
    <row r="429" spans="2:4">
      <c r="B429" t="s">
        <v>143</v>
      </c>
      <c r="C429" t="s">
        <v>30</v>
      </c>
      <c r="D429">
        <v>9</v>
      </c>
    </row>
    <row r="430" spans="2:4">
      <c r="B430" t="s">
        <v>130</v>
      </c>
      <c r="C430" t="s">
        <v>30</v>
      </c>
      <c r="D430">
        <v>214</v>
      </c>
    </row>
    <row r="431" spans="2:4">
      <c r="B431" t="s">
        <v>121</v>
      </c>
      <c r="C431" t="s">
        <v>30</v>
      </c>
      <c r="D431">
        <v>143</v>
      </c>
    </row>
    <row r="432" spans="2:4">
      <c r="B432" t="s">
        <v>132</v>
      </c>
      <c r="C432" t="s">
        <v>30</v>
      </c>
      <c r="D432">
        <v>668</v>
      </c>
    </row>
    <row r="433" spans="2:4">
      <c r="B433" t="s">
        <v>144</v>
      </c>
      <c r="C433" t="s">
        <v>30</v>
      </c>
      <c r="D433">
        <v>23</v>
      </c>
    </row>
    <row r="434" spans="2:4">
      <c r="B434" t="s">
        <v>123</v>
      </c>
      <c r="C434" t="s">
        <v>30</v>
      </c>
      <c r="D434">
        <v>59</v>
      </c>
    </row>
    <row r="435" spans="2:4">
      <c r="B435" t="s">
        <v>134</v>
      </c>
      <c r="C435" t="s">
        <v>30</v>
      </c>
      <c r="D435">
        <v>91</v>
      </c>
    </row>
    <row r="436" spans="2:4">
      <c r="B436" t="s">
        <v>145</v>
      </c>
      <c r="C436" t="s">
        <v>30</v>
      </c>
      <c r="D436">
        <v>100</v>
      </c>
    </row>
    <row r="437" spans="2:4">
      <c r="B437" t="s">
        <v>136</v>
      </c>
      <c r="C437" t="s">
        <v>30</v>
      </c>
      <c r="D437">
        <v>65</v>
      </c>
    </row>
    <row r="438" spans="2:4">
      <c r="B438" t="s">
        <v>146</v>
      </c>
      <c r="C438" t="s">
        <v>30</v>
      </c>
      <c r="D438">
        <v>1493</v>
      </c>
    </row>
    <row r="439" spans="2:4">
      <c r="C439" t="s">
        <v>14</v>
      </c>
      <c r="D439">
        <f>SUM(D424:D438)</f>
        <v>3297</v>
      </c>
    </row>
    <row r="440" spans="2:4">
      <c r="C440" t="s">
        <v>147</v>
      </c>
      <c r="D440">
        <f>AVERAGE(D424:D438)</f>
        <v>219.8</v>
      </c>
    </row>
    <row r="441" spans="2:4">
      <c r="C441" t="s">
        <v>139</v>
      </c>
      <c r="D441">
        <f>STDEVP(D424:D438)</f>
        <v>374.47655912397687</v>
      </c>
    </row>
    <row r="442" spans="2:4">
      <c r="B442" t="s">
        <v>107</v>
      </c>
      <c r="C442" t="s">
        <v>31</v>
      </c>
      <c r="D442">
        <v>1</v>
      </c>
    </row>
    <row r="443" spans="2:4">
      <c r="B443" t="s">
        <v>140</v>
      </c>
      <c r="C443" t="s">
        <v>31</v>
      </c>
      <c r="D443">
        <v>6</v>
      </c>
    </row>
    <row r="444" spans="2:4">
      <c r="B444" t="s">
        <v>126</v>
      </c>
      <c r="C444" t="s">
        <v>31</v>
      </c>
      <c r="D444">
        <v>1</v>
      </c>
    </row>
    <row r="445" spans="2:4">
      <c r="B445" t="s">
        <v>141</v>
      </c>
      <c r="C445" t="s">
        <v>31</v>
      </c>
      <c r="D445">
        <v>1</v>
      </c>
    </row>
    <row r="446" spans="2:4">
      <c r="B446" t="s">
        <v>142</v>
      </c>
      <c r="C446" t="s">
        <v>31</v>
      </c>
      <c r="D446">
        <v>2</v>
      </c>
    </row>
    <row r="447" spans="2:4">
      <c r="B447" t="s">
        <v>130</v>
      </c>
      <c r="C447" t="s">
        <v>31</v>
      </c>
      <c r="D447">
        <v>67</v>
      </c>
    </row>
    <row r="448" spans="2:4">
      <c r="B448" t="s">
        <v>121</v>
      </c>
      <c r="C448" t="s">
        <v>137</v>
      </c>
      <c r="D448">
        <v>2</v>
      </c>
    </row>
    <row r="449" spans="2:4">
      <c r="B449" t="s">
        <v>132</v>
      </c>
      <c r="C449" t="s">
        <v>31</v>
      </c>
      <c r="D449">
        <v>92</v>
      </c>
    </row>
    <row r="450" spans="2:4">
      <c r="B450" t="s">
        <v>134</v>
      </c>
      <c r="C450" t="s">
        <v>31</v>
      </c>
      <c r="D450">
        <v>3</v>
      </c>
    </row>
    <row r="451" spans="2:4">
      <c r="B451" t="s">
        <v>145</v>
      </c>
      <c r="C451" t="s">
        <v>31</v>
      </c>
      <c r="D451">
        <v>4</v>
      </c>
    </row>
    <row r="452" spans="2:4">
      <c r="B452" t="s">
        <v>136</v>
      </c>
      <c r="C452" t="s">
        <v>31</v>
      </c>
      <c r="D452">
        <v>5</v>
      </c>
    </row>
    <row r="453" spans="2:4">
      <c r="C453" t="s">
        <v>14</v>
      </c>
      <c r="D453">
        <f>SUM(D442:D452)</f>
        <v>184</v>
      </c>
    </row>
    <row r="454" spans="2:4">
      <c r="C454" t="s">
        <v>147</v>
      </c>
      <c r="D454">
        <f>AVERAGE(D442:D452)</f>
        <v>16.727272727272727</v>
      </c>
    </row>
    <row r="455" spans="2:4">
      <c r="C455" t="s">
        <v>139</v>
      </c>
      <c r="D455" s="19">
        <f>STDEVP(D442:D452)</f>
        <v>30.109167764504459</v>
      </c>
    </row>
    <row r="456" spans="2:4">
      <c r="B456" t="s">
        <v>107</v>
      </c>
      <c r="C456" t="s">
        <v>32</v>
      </c>
      <c r="D456">
        <v>13</v>
      </c>
    </row>
    <row r="457" spans="2:4">
      <c r="B457" t="s">
        <v>140</v>
      </c>
      <c r="C457" t="s">
        <v>32</v>
      </c>
      <c r="D457">
        <v>43</v>
      </c>
    </row>
    <row r="458" spans="2:4">
      <c r="B458" t="s">
        <v>126</v>
      </c>
      <c r="C458" t="s">
        <v>32</v>
      </c>
      <c r="D458">
        <v>164</v>
      </c>
    </row>
    <row r="459" spans="2:4">
      <c r="B459" t="s">
        <v>141</v>
      </c>
      <c r="C459" t="s">
        <v>86</v>
      </c>
      <c r="D459">
        <v>19</v>
      </c>
    </row>
    <row r="460" spans="2:4">
      <c r="B460" t="s">
        <v>142</v>
      </c>
      <c r="C460" t="s">
        <v>32</v>
      </c>
      <c r="D460">
        <v>87</v>
      </c>
    </row>
    <row r="461" spans="2:4">
      <c r="B461" t="s">
        <v>143</v>
      </c>
      <c r="C461" t="s">
        <v>32</v>
      </c>
      <c r="D461">
        <v>3</v>
      </c>
    </row>
    <row r="462" spans="2:4">
      <c r="B462" t="s">
        <v>130</v>
      </c>
      <c r="C462" t="s">
        <v>32</v>
      </c>
      <c r="D462">
        <v>44</v>
      </c>
    </row>
    <row r="463" spans="2:4">
      <c r="B463" t="s">
        <v>121</v>
      </c>
      <c r="C463" t="s">
        <v>32</v>
      </c>
      <c r="D463">
        <v>100</v>
      </c>
    </row>
    <row r="464" spans="2:4">
      <c r="B464" t="s">
        <v>119</v>
      </c>
      <c r="C464" t="s">
        <v>32</v>
      </c>
      <c r="D464">
        <v>1</v>
      </c>
    </row>
    <row r="465" spans="2:4">
      <c r="B465" t="s">
        <v>132</v>
      </c>
      <c r="C465" t="s">
        <v>32</v>
      </c>
      <c r="D465">
        <v>236</v>
      </c>
    </row>
    <row r="466" spans="2:4">
      <c r="B466" t="s">
        <v>144</v>
      </c>
      <c r="C466" t="s">
        <v>32</v>
      </c>
      <c r="D466">
        <v>19</v>
      </c>
    </row>
    <row r="467" spans="2:4">
      <c r="B467" t="s">
        <v>123</v>
      </c>
      <c r="C467" t="s">
        <v>32</v>
      </c>
      <c r="D467">
        <v>22</v>
      </c>
    </row>
    <row r="468" spans="2:4">
      <c r="B468" t="s">
        <v>134</v>
      </c>
      <c r="C468" t="s">
        <v>32</v>
      </c>
      <c r="D468">
        <v>164</v>
      </c>
    </row>
    <row r="469" spans="2:4">
      <c r="B469" t="s">
        <v>145</v>
      </c>
      <c r="C469" t="s">
        <v>32</v>
      </c>
      <c r="D469">
        <v>122</v>
      </c>
    </row>
    <row r="470" spans="2:4">
      <c r="B470" t="s">
        <v>136</v>
      </c>
      <c r="C470" t="s">
        <v>32</v>
      </c>
      <c r="D470">
        <v>52</v>
      </c>
    </row>
    <row r="471" spans="2:4">
      <c r="B471" t="s">
        <v>146</v>
      </c>
      <c r="C471" t="s">
        <v>32</v>
      </c>
      <c r="D471">
        <v>42</v>
      </c>
    </row>
    <row r="472" spans="2:4">
      <c r="C472" t="s">
        <v>14</v>
      </c>
      <c r="D472">
        <f>SUM(D456:D471)</f>
        <v>1131</v>
      </c>
    </row>
    <row r="473" spans="2:4">
      <c r="C473" t="s">
        <v>147</v>
      </c>
      <c r="D473">
        <f>AVERAGE(D456:D471)</f>
        <v>70.6875</v>
      </c>
    </row>
    <row r="474" spans="2:4">
      <c r="C474" t="s">
        <v>139</v>
      </c>
      <c r="D474">
        <f>STDEVP(D456:D471)</f>
        <v>66.910125121314792</v>
      </c>
    </row>
    <row r="475" spans="2:4">
      <c r="B475" t="s">
        <v>107</v>
      </c>
      <c r="C475" t="s">
        <v>33</v>
      </c>
      <c r="D475">
        <v>9</v>
      </c>
    </row>
    <row r="476" spans="2:4">
      <c r="B476" t="s">
        <v>140</v>
      </c>
      <c r="C476" t="s">
        <v>33</v>
      </c>
      <c r="D476">
        <v>48</v>
      </c>
    </row>
    <row r="477" spans="2:4">
      <c r="B477" t="s">
        <v>126</v>
      </c>
      <c r="C477" t="s">
        <v>33</v>
      </c>
      <c r="D477">
        <v>66</v>
      </c>
    </row>
    <row r="478" spans="2:4">
      <c r="B478" t="s">
        <v>141</v>
      </c>
      <c r="C478" t="s">
        <v>33</v>
      </c>
      <c r="D478">
        <v>16</v>
      </c>
    </row>
    <row r="479" spans="2:4">
      <c r="B479" t="s">
        <v>142</v>
      </c>
      <c r="C479" t="s">
        <v>33</v>
      </c>
      <c r="D479">
        <v>239</v>
      </c>
    </row>
    <row r="480" spans="2:4">
      <c r="B480" t="s">
        <v>143</v>
      </c>
      <c r="C480" t="s">
        <v>33</v>
      </c>
      <c r="D480">
        <v>3</v>
      </c>
    </row>
    <row r="481" spans="2:4">
      <c r="B481" t="s">
        <v>130</v>
      </c>
      <c r="C481" t="s">
        <v>33</v>
      </c>
      <c r="D481">
        <v>93</v>
      </c>
    </row>
    <row r="482" spans="2:4">
      <c r="B482" t="s">
        <v>121</v>
      </c>
      <c r="C482" t="s">
        <v>33</v>
      </c>
      <c r="D482">
        <v>118</v>
      </c>
    </row>
    <row r="483" spans="2:4">
      <c r="B483" t="s">
        <v>119</v>
      </c>
      <c r="C483" t="s">
        <v>33</v>
      </c>
      <c r="D483">
        <v>4</v>
      </c>
    </row>
    <row r="484" spans="2:4">
      <c r="B484" t="s">
        <v>132</v>
      </c>
      <c r="C484" t="s">
        <v>33</v>
      </c>
      <c r="D484">
        <v>422</v>
      </c>
    </row>
    <row r="485" spans="2:4">
      <c r="B485" t="s">
        <v>144</v>
      </c>
      <c r="C485" t="s">
        <v>33</v>
      </c>
      <c r="D485">
        <v>11</v>
      </c>
    </row>
    <row r="486" spans="2:4">
      <c r="B486" t="s">
        <v>123</v>
      </c>
      <c r="C486" t="s">
        <v>33</v>
      </c>
      <c r="D486">
        <v>21</v>
      </c>
    </row>
    <row r="487" spans="2:4">
      <c r="B487" t="s">
        <v>134</v>
      </c>
      <c r="C487" t="s">
        <v>33</v>
      </c>
      <c r="D487">
        <v>299</v>
      </c>
    </row>
    <row r="488" spans="2:4">
      <c r="B488" t="s">
        <v>145</v>
      </c>
      <c r="C488" t="s">
        <v>33</v>
      </c>
      <c r="D488">
        <v>189</v>
      </c>
    </row>
    <row r="489" spans="2:4">
      <c r="B489" t="s">
        <v>136</v>
      </c>
      <c r="C489" t="s">
        <v>33</v>
      </c>
      <c r="D489">
        <v>35</v>
      </c>
    </row>
    <row r="490" spans="2:4">
      <c r="B490" t="s">
        <v>146</v>
      </c>
      <c r="C490" t="s">
        <v>33</v>
      </c>
      <c r="D490">
        <v>73</v>
      </c>
    </row>
    <row r="491" spans="2:4">
      <c r="C491" t="s">
        <v>14</v>
      </c>
      <c r="D491">
        <f>SUM(D475:D490)</f>
        <v>1646</v>
      </c>
    </row>
    <row r="492" spans="2:4">
      <c r="C492" t="s">
        <v>147</v>
      </c>
      <c r="D492">
        <f>AVERAGE(D475:D490)</f>
        <v>102.875</v>
      </c>
    </row>
    <row r="493" spans="2:4">
      <c r="C493" t="s">
        <v>139</v>
      </c>
      <c r="D493">
        <f>STDEVP(D475:D490)</f>
        <v>119.2963091424039</v>
      </c>
    </row>
    <row r="494" spans="2:4">
      <c r="B494" t="s">
        <v>107</v>
      </c>
      <c r="C494" t="s">
        <v>34</v>
      </c>
      <c r="D494">
        <v>134</v>
      </c>
    </row>
    <row r="495" spans="2:4">
      <c r="B495" t="s">
        <v>140</v>
      </c>
      <c r="C495" t="s">
        <v>34</v>
      </c>
      <c r="D495">
        <v>102</v>
      </c>
    </row>
    <row r="496" spans="2:4">
      <c r="B496" t="s">
        <v>126</v>
      </c>
      <c r="C496" t="s">
        <v>34</v>
      </c>
      <c r="D496">
        <v>207</v>
      </c>
    </row>
    <row r="497" spans="2:4">
      <c r="B497" t="s">
        <v>141</v>
      </c>
      <c r="C497" t="s">
        <v>87</v>
      </c>
      <c r="D497">
        <v>81</v>
      </c>
    </row>
    <row r="498" spans="2:4">
      <c r="B498" t="s">
        <v>142</v>
      </c>
      <c r="C498" t="s">
        <v>34</v>
      </c>
      <c r="D498">
        <v>929</v>
      </c>
    </row>
    <row r="499" spans="2:4">
      <c r="B499" t="s">
        <v>143</v>
      </c>
      <c r="C499" t="s">
        <v>34</v>
      </c>
      <c r="D499">
        <v>18</v>
      </c>
    </row>
    <row r="500" spans="2:4">
      <c r="B500" t="s">
        <v>130</v>
      </c>
      <c r="C500" t="s">
        <v>34</v>
      </c>
      <c r="D500">
        <v>268</v>
      </c>
    </row>
    <row r="501" spans="2:4">
      <c r="B501" t="s">
        <v>121</v>
      </c>
      <c r="C501" t="s">
        <v>34</v>
      </c>
      <c r="D501">
        <v>267</v>
      </c>
    </row>
    <row r="502" spans="2:4">
      <c r="B502" t="s">
        <v>119</v>
      </c>
      <c r="C502" t="s">
        <v>34</v>
      </c>
      <c r="D502">
        <v>1</v>
      </c>
    </row>
    <row r="503" spans="2:4">
      <c r="B503" t="s">
        <v>132</v>
      </c>
      <c r="C503" t="s">
        <v>34</v>
      </c>
      <c r="D503">
        <v>1303</v>
      </c>
    </row>
    <row r="504" spans="2:4">
      <c r="B504" t="s">
        <v>144</v>
      </c>
      <c r="C504" t="s">
        <v>34</v>
      </c>
      <c r="D504">
        <v>46</v>
      </c>
    </row>
    <row r="505" spans="2:4">
      <c r="B505" t="s">
        <v>123</v>
      </c>
      <c r="C505" t="s">
        <v>34</v>
      </c>
      <c r="D505">
        <v>26</v>
      </c>
    </row>
    <row r="506" spans="2:4">
      <c r="B506" t="s">
        <v>134</v>
      </c>
      <c r="C506" t="s">
        <v>34</v>
      </c>
      <c r="D506">
        <v>263</v>
      </c>
    </row>
    <row r="507" spans="2:4">
      <c r="B507" t="s">
        <v>145</v>
      </c>
      <c r="C507" t="s">
        <v>34</v>
      </c>
      <c r="D507">
        <v>394</v>
      </c>
    </row>
    <row r="508" spans="2:4">
      <c r="B508" t="s">
        <v>136</v>
      </c>
      <c r="C508" t="s">
        <v>34</v>
      </c>
      <c r="D508">
        <v>48</v>
      </c>
    </row>
    <row r="509" spans="2:4">
      <c r="B509" t="s">
        <v>146</v>
      </c>
      <c r="C509" t="s">
        <v>34</v>
      </c>
      <c r="D509">
        <v>137</v>
      </c>
    </row>
    <row r="510" spans="2:4">
      <c r="C510" t="s">
        <v>14</v>
      </c>
      <c r="D510">
        <f>SUM(D494:D509)</f>
        <v>4224</v>
      </c>
    </row>
    <row r="511" spans="2:4">
      <c r="C511" t="s">
        <v>147</v>
      </c>
      <c r="D511">
        <f>AVERAGE(D494:D509)</f>
        <v>264</v>
      </c>
    </row>
    <row r="512" spans="2:4">
      <c r="C512" t="s">
        <v>139</v>
      </c>
      <c r="D512">
        <f>STDEVP(D494:D509)</f>
        <v>345.976155247728</v>
      </c>
    </row>
    <row r="513" spans="2:4">
      <c r="B513" t="s">
        <v>107</v>
      </c>
      <c r="C513" t="s">
        <v>35</v>
      </c>
      <c r="D513">
        <v>127</v>
      </c>
    </row>
    <row r="514" spans="2:4">
      <c r="B514" t="s">
        <v>140</v>
      </c>
      <c r="C514" t="s">
        <v>35</v>
      </c>
      <c r="D514">
        <v>72</v>
      </c>
    </row>
    <row r="515" spans="2:4">
      <c r="B515" t="s">
        <v>126</v>
      </c>
      <c r="C515" t="s">
        <v>35</v>
      </c>
      <c r="D515">
        <v>602</v>
      </c>
    </row>
    <row r="516" spans="2:4">
      <c r="B516" t="s">
        <v>141</v>
      </c>
      <c r="C516" t="s">
        <v>88</v>
      </c>
      <c r="D516">
        <v>40</v>
      </c>
    </row>
    <row r="517" spans="2:4">
      <c r="B517" t="s">
        <v>142</v>
      </c>
      <c r="C517" t="s">
        <v>35</v>
      </c>
      <c r="D517">
        <v>806</v>
      </c>
    </row>
    <row r="518" spans="2:4">
      <c r="B518" t="s">
        <v>143</v>
      </c>
      <c r="C518" t="s">
        <v>35</v>
      </c>
      <c r="D518">
        <v>9</v>
      </c>
    </row>
    <row r="519" spans="2:4">
      <c r="B519" t="s">
        <v>130</v>
      </c>
      <c r="C519" t="s">
        <v>35</v>
      </c>
      <c r="D519">
        <v>265</v>
      </c>
    </row>
    <row r="520" spans="2:4">
      <c r="B520" t="s">
        <v>121</v>
      </c>
      <c r="C520" t="s">
        <v>35</v>
      </c>
      <c r="D520">
        <v>257</v>
      </c>
    </row>
    <row r="521" spans="2:4">
      <c r="B521" t="s">
        <v>119</v>
      </c>
      <c r="C521" t="s">
        <v>35</v>
      </c>
      <c r="D521">
        <v>2</v>
      </c>
    </row>
    <row r="522" spans="2:4">
      <c r="B522" t="s">
        <v>132</v>
      </c>
      <c r="C522" t="s">
        <v>35</v>
      </c>
      <c r="D522">
        <v>1158</v>
      </c>
    </row>
    <row r="523" spans="2:4">
      <c r="B523" t="s">
        <v>144</v>
      </c>
      <c r="C523" t="s">
        <v>35</v>
      </c>
      <c r="D523">
        <v>53</v>
      </c>
    </row>
    <row r="524" spans="2:4">
      <c r="B524" t="s">
        <v>123</v>
      </c>
      <c r="C524" t="s">
        <v>35</v>
      </c>
      <c r="D524">
        <v>9</v>
      </c>
    </row>
    <row r="525" spans="2:4">
      <c r="B525" t="s">
        <v>134</v>
      </c>
      <c r="C525" t="s">
        <v>35</v>
      </c>
      <c r="D525">
        <v>397</v>
      </c>
    </row>
    <row r="526" spans="2:4">
      <c r="B526" t="s">
        <v>145</v>
      </c>
      <c r="C526" t="s">
        <v>35</v>
      </c>
      <c r="D526">
        <v>388</v>
      </c>
    </row>
    <row r="527" spans="2:4">
      <c r="B527" t="s">
        <v>136</v>
      </c>
      <c r="C527" t="s">
        <v>35</v>
      </c>
      <c r="D527">
        <v>78</v>
      </c>
    </row>
    <row r="528" spans="2:4">
      <c r="B528" t="s">
        <v>146</v>
      </c>
      <c r="C528" t="s">
        <v>35</v>
      </c>
      <c r="D528">
        <v>136</v>
      </c>
    </row>
    <row r="529" spans="2:4">
      <c r="C529" t="s">
        <v>14</v>
      </c>
      <c r="D529">
        <f>SUM(D513:D528)</f>
        <v>4399</v>
      </c>
    </row>
    <row r="530" spans="2:4">
      <c r="C530" t="s">
        <v>147</v>
      </c>
      <c r="D530">
        <f>AVERAGE(D513:D528)</f>
        <v>274.9375</v>
      </c>
    </row>
    <row r="531" spans="2:4">
      <c r="C531" t="s">
        <v>139</v>
      </c>
      <c r="D531">
        <f>STDEVP(D513:D528)</f>
        <v>320.00477901704841</v>
      </c>
    </row>
    <row r="532" spans="2:4">
      <c r="B532" t="s">
        <v>107</v>
      </c>
      <c r="C532" t="s">
        <v>36</v>
      </c>
      <c r="D532">
        <v>153</v>
      </c>
    </row>
    <row r="533" spans="2:4">
      <c r="B533" t="s">
        <v>140</v>
      </c>
      <c r="C533" t="s">
        <v>36</v>
      </c>
      <c r="D533">
        <v>288</v>
      </c>
    </row>
    <row r="534" spans="2:4">
      <c r="B534" t="s">
        <v>126</v>
      </c>
      <c r="C534" t="s">
        <v>36</v>
      </c>
      <c r="D534">
        <v>289</v>
      </c>
    </row>
    <row r="535" spans="2:4">
      <c r="B535" t="s">
        <v>141</v>
      </c>
      <c r="C535" t="s">
        <v>89</v>
      </c>
      <c r="D535">
        <v>76</v>
      </c>
    </row>
    <row r="536" spans="2:4">
      <c r="B536" t="s">
        <v>142</v>
      </c>
      <c r="C536" t="s">
        <v>36</v>
      </c>
      <c r="D536">
        <v>1042</v>
      </c>
    </row>
    <row r="537" spans="2:4">
      <c r="B537" t="s">
        <v>143</v>
      </c>
      <c r="C537" t="s">
        <v>36</v>
      </c>
      <c r="D537">
        <v>14</v>
      </c>
    </row>
    <row r="538" spans="2:4">
      <c r="B538" t="s">
        <v>130</v>
      </c>
      <c r="C538" t="s">
        <v>36</v>
      </c>
      <c r="D538">
        <v>541</v>
      </c>
    </row>
    <row r="539" spans="2:4">
      <c r="B539" t="s">
        <v>121</v>
      </c>
      <c r="C539" t="s">
        <v>36</v>
      </c>
      <c r="D539">
        <v>496</v>
      </c>
    </row>
    <row r="540" spans="2:4">
      <c r="B540" t="s">
        <v>132</v>
      </c>
      <c r="C540" t="s">
        <v>36</v>
      </c>
      <c r="D540">
        <v>2099</v>
      </c>
    </row>
    <row r="541" spans="2:4">
      <c r="B541" t="s">
        <v>144</v>
      </c>
      <c r="C541" t="s">
        <v>36</v>
      </c>
      <c r="D541">
        <v>72</v>
      </c>
    </row>
    <row r="542" spans="2:4">
      <c r="B542" t="s">
        <v>123</v>
      </c>
      <c r="C542" t="s">
        <v>36</v>
      </c>
      <c r="D542">
        <v>22</v>
      </c>
    </row>
    <row r="543" spans="2:4">
      <c r="B543" t="s">
        <v>134</v>
      </c>
      <c r="C543" t="s">
        <v>36</v>
      </c>
      <c r="D543">
        <v>400</v>
      </c>
    </row>
    <row r="544" spans="2:4">
      <c r="B544" t="s">
        <v>145</v>
      </c>
      <c r="C544" t="s">
        <v>36</v>
      </c>
      <c r="D544">
        <v>709</v>
      </c>
    </row>
    <row r="545" spans="2:4">
      <c r="B545" t="s">
        <v>136</v>
      </c>
      <c r="C545" t="s">
        <v>36</v>
      </c>
      <c r="D545">
        <v>57</v>
      </c>
    </row>
    <row r="546" spans="2:4">
      <c r="B546" t="s">
        <v>146</v>
      </c>
      <c r="C546" t="s">
        <v>36</v>
      </c>
      <c r="D546">
        <v>403</v>
      </c>
    </row>
    <row r="547" spans="2:4">
      <c r="C547" t="s">
        <v>14</v>
      </c>
      <c r="D547">
        <f>SUM(D532:D546)</f>
        <v>6661</v>
      </c>
    </row>
    <row r="548" spans="2:4">
      <c r="C548" t="s">
        <v>147</v>
      </c>
      <c r="D548">
        <f>AVERAGE(D532:D546)</f>
        <v>444.06666666666666</v>
      </c>
    </row>
    <row r="549" spans="2:4">
      <c r="C549" t="s">
        <v>139</v>
      </c>
      <c r="D549">
        <f>STDEVP(D532:D546)</f>
        <v>522.95231990009268</v>
      </c>
    </row>
    <row r="550" spans="2:4">
      <c r="B550" t="s">
        <v>107</v>
      </c>
      <c r="C550" t="s">
        <v>37</v>
      </c>
      <c r="D550">
        <v>1</v>
      </c>
    </row>
    <row r="551" spans="2:4">
      <c r="B551" t="s">
        <v>140</v>
      </c>
      <c r="C551" t="s">
        <v>37</v>
      </c>
      <c r="D551">
        <v>22</v>
      </c>
    </row>
    <row r="552" spans="2:4">
      <c r="B552" t="s">
        <v>126</v>
      </c>
      <c r="C552" t="s">
        <v>37</v>
      </c>
      <c r="D552">
        <v>42</v>
      </c>
    </row>
    <row r="553" spans="2:4">
      <c r="B553" t="s">
        <v>141</v>
      </c>
      <c r="C553" t="s">
        <v>37</v>
      </c>
      <c r="D553">
        <v>17</v>
      </c>
    </row>
    <row r="554" spans="2:4">
      <c r="B554" t="s">
        <v>142</v>
      </c>
      <c r="C554" t="s">
        <v>37</v>
      </c>
      <c r="D554">
        <v>50</v>
      </c>
    </row>
    <row r="555" spans="2:4">
      <c r="B555" t="s">
        <v>130</v>
      </c>
      <c r="C555" t="s">
        <v>37</v>
      </c>
      <c r="D555">
        <v>21</v>
      </c>
    </row>
    <row r="556" spans="2:4">
      <c r="B556" t="s">
        <v>121</v>
      </c>
      <c r="C556" t="s">
        <v>37</v>
      </c>
      <c r="D556">
        <v>39</v>
      </c>
    </row>
    <row r="557" spans="2:4">
      <c r="B557" t="s">
        <v>132</v>
      </c>
      <c r="C557" t="s">
        <v>37</v>
      </c>
      <c r="D557">
        <v>74</v>
      </c>
    </row>
    <row r="558" spans="2:4">
      <c r="B558" t="s">
        <v>144</v>
      </c>
      <c r="C558" t="s">
        <v>37</v>
      </c>
      <c r="D558">
        <v>2</v>
      </c>
    </row>
    <row r="559" spans="2:4">
      <c r="B559" t="s">
        <v>123</v>
      </c>
      <c r="C559" t="s">
        <v>37</v>
      </c>
      <c r="D559">
        <v>5</v>
      </c>
    </row>
    <row r="560" spans="2:4">
      <c r="B560" t="s">
        <v>134</v>
      </c>
      <c r="C560" t="s">
        <v>37</v>
      </c>
      <c r="D560">
        <v>30</v>
      </c>
    </row>
    <row r="561" spans="2:4">
      <c r="B561" t="s">
        <v>145</v>
      </c>
      <c r="C561" t="s">
        <v>37</v>
      </c>
      <c r="D561">
        <v>19</v>
      </c>
    </row>
    <row r="562" spans="2:4">
      <c r="B562" t="s">
        <v>146</v>
      </c>
      <c r="C562" t="s">
        <v>37</v>
      </c>
      <c r="D562">
        <v>11</v>
      </c>
    </row>
    <row r="563" spans="2:4">
      <c r="C563" t="s">
        <v>14</v>
      </c>
      <c r="D563">
        <f>SUM(D550:D562)</f>
        <v>333</v>
      </c>
    </row>
    <row r="564" spans="2:4">
      <c r="C564" t="s">
        <v>147</v>
      </c>
      <c r="D564">
        <f>AVERAGE(D550:D562)</f>
        <v>25.615384615384617</v>
      </c>
    </row>
    <row r="565" spans="2:4">
      <c r="C565" t="s">
        <v>139</v>
      </c>
      <c r="D565">
        <f>STDEVP(D550:D562)</f>
        <v>20.299823650383921</v>
      </c>
    </row>
    <row r="566" spans="2:4">
      <c r="B566" t="s">
        <v>107</v>
      </c>
      <c r="C566" t="s">
        <v>38</v>
      </c>
      <c r="D566">
        <v>73</v>
      </c>
    </row>
    <row r="567" spans="2:4">
      <c r="B567" t="s">
        <v>140</v>
      </c>
      <c r="C567" t="s">
        <v>38</v>
      </c>
      <c r="D567">
        <v>93</v>
      </c>
    </row>
    <row r="568" spans="2:4">
      <c r="B568" t="s">
        <v>126</v>
      </c>
      <c r="C568" t="s">
        <v>38</v>
      </c>
      <c r="D568">
        <v>632</v>
      </c>
    </row>
    <row r="569" spans="2:4">
      <c r="B569" t="s">
        <v>141</v>
      </c>
      <c r="C569" t="s">
        <v>90</v>
      </c>
      <c r="D569">
        <v>47</v>
      </c>
    </row>
    <row r="570" spans="2:4">
      <c r="B570" t="s">
        <v>142</v>
      </c>
      <c r="C570" t="s">
        <v>38</v>
      </c>
      <c r="D570">
        <v>134</v>
      </c>
    </row>
    <row r="571" spans="2:4">
      <c r="B571" t="s">
        <v>143</v>
      </c>
      <c r="C571" t="s">
        <v>38</v>
      </c>
      <c r="D571">
        <v>12</v>
      </c>
    </row>
    <row r="572" spans="2:4">
      <c r="B572" t="s">
        <v>130</v>
      </c>
      <c r="C572" t="s">
        <v>38</v>
      </c>
      <c r="D572">
        <v>249</v>
      </c>
    </row>
    <row r="573" spans="2:4">
      <c r="B573" t="s">
        <v>121</v>
      </c>
      <c r="C573" t="s">
        <v>38</v>
      </c>
      <c r="D573">
        <v>224</v>
      </c>
    </row>
    <row r="574" spans="2:4">
      <c r="B574" t="s">
        <v>119</v>
      </c>
      <c r="C574" t="s">
        <v>38</v>
      </c>
      <c r="D574">
        <v>6</v>
      </c>
    </row>
    <row r="575" spans="2:4">
      <c r="B575" t="s">
        <v>132</v>
      </c>
      <c r="C575" t="s">
        <v>38</v>
      </c>
      <c r="D575">
        <v>648</v>
      </c>
    </row>
    <row r="576" spans="2:4">
      <c r="B576" t="s">
        <v>144</v>
      </c>
      <c r="C576" t="s">
        <v>38</v>
      </c>
      <c r="D576">
        <v>137</v>
      </c>
    </row>
    <row r="577" spans="2:4">
      <c r="B577" t="s">
        <v>123</v>
      </c>
      <c r="C577" t="s">
        <v>38</v>
      </c>
      <c r="D577">
        <v>3</v>
      </c>
    </row>
    <row r="578" spans="2:4">
      <c r="B578" t="s">
        <v>134</v>
      </c>
      <c r="C578" t="s">
        <v>38</v>
      </c>
      <c r="D578">
        <v>428</v>
      </c>
    </row>
    <row r="579" spans="2:4">
      <c r="B579" t="s">
        <v>145</v>
      </c>
      <c r="C579" t="s">
        <v>38</v>
      </c>
      <c r="D579">
        <v>297</v>
      </c>
    </row>
    <row r="580" spans="2:4">
      <c r="B580" t="s">
        <v>136</v>
      </c>
      <c r="C580" t="s">
        <v>38</v>
      </c>
      <c r="D580">
        <v>27</v>
      </c>
    </row>
    <row r="581" spans="2:4">
      <c r="B581" t="s">
        <v>146</v>
      </c>
      <c r="C581" t="s">
        <v>38</v>
      </c>
      <c r="D581">
        <v>121</v>
      </c>
    </row>
    <row r="582" spans="2:4">
      <c r="C582" t="s">
        <v>14</v>
      </c>
      <c r="D582">
        <f>SUM(D566:D581)</f>
        <v>3131</v>
      </c>
    </row>
    <row r="583" spans="2:4">
      <c r="C583" t="s">
        <v>147</v>
      </c>
      <c r="D583">
        <f>AVERAGE(D566:D581)</f>
        <v>195.6875</v>
      </c>
    </row>
    <row r="584" spans="2:4">
      <c r="C584" t="s">
        <v>139</v>
      </c>
      <c r="D584">
        <f>STDEVP(D566:D581)</f>
        <v>202.89643871628206</v>
      </c>
    </row>
    <row r="585" spans="2:4">
      <c r="B585" t="s">
        <v>107</v>
      </c>
      <c r="C585" t="s">
        <v>39</v>
      </c>
      <c r="D585">
        <v>10</v>
      </c>
    </row>
    <row r="586" spans="2:4">
      <c r="B586" t="s">
        <v>140</v>
      </c>
      <c r="C586" t="s">
        <v>39</v>
      </c>
      <c r="D586">
        <v>13</v>
      </c>
    </row>
    <row r="587" spans="2:4">
      <c r="B587" t="s">
        <v>126</v>
      </c>
      <c r="C587" t="s">
        <v>39</v>
      </c>
      <c r="D587">
        <v>171</v>
      </c>
    </row>
    <row r="588" spans="2:4">
      <c r="B588" t="s">
        <v>141</v>
      </c>
      <c r="C588" t="s">
        <v>91</v>
      </c>
      <c r="D588">
        <v>4</v>
      </c>
    </row>
    <row r="589" spans="2:4">
      <c r="B589" t="s">
        <v>142</v>
      </c>
      <c r="C589" t="s">
        <v>39</v>
      </c>
      <c r="D589">
        <v>6</v>
      </c>
    </row>
    <row r="590" spans="2:4">
      <c r="B590" t="s">
        <v>130</v>
      </c>
      <c r="C590" t="s">
        <v>39</v>
      </c>
      <c r="D590">
        <v>52</v>
      </c>
    </row>
    <row r="591" spans="2:4">
      <c r="B591" t="s">
        <v>121</v>
      </c>
      <c r="C591" t="s">
        <v>39</v>
      </c>
      <c r="D591">
        <v>205</v>
      </c>
    </row>
    <row r="592" spans="2:4">
      <c r="B592" t="s">
        <v>132</v>
      </c>
      <c r="C592" t="s">
        <v>39</v>
      </c>
      <c r="D592">
        <v>164</v>
      </c>
    </row>
    <row r="593" spans="2:4">
      <c r="B593" t="s">
        <v>144</v>
      </c>
      <c r="C593" t="s">
        <v>39</v>
      </c>
      <c r="D593">
        <v>10</v>
      </c>
    </row>
    <row r="594" spans="2:4">
      <c r="B594" t="s">
        <v>123</v>
      </c>
      <c r="C594" t="s">
        <v>39</v>
      </c>
      <c r="D594">
        <v>13</v>
      </c>
    </row>
    <row r="595" spans="2:4">
      <c r="B595" t="s">
        <v>134</v>
      </c>
      <c r="C595" t="s">
        <v>39</v>
      </c>
      <c r="D595">
        <v>29</v>
      </c>
    </row>
    <row r="596" spans="2:4">
      <c r="B596" t="s">
        <v>145</v>
      </c>
      <c r="C596" t="s">
        <v>39</v>
      </c>
      <c r="D596">
        <v>23</v>
      </c>
    </row>
    <row r="597" spans="2:4">
      <c r="B597" t="s">
        <v>136</v>
      </c>
      <c r="C597" t="s">
        <v>39</v>
      </c>
      <c r="D597">
        <v>15</v>
      </c>
    </row>
    <row r="598" spans="2:4">
      <c r="B598" t="s">
        <v>146</v>
      </c>
      <c r="C598" t="s">
        <v>39</v>
      </c>
      <c r="D598">
        <v>67</v>
      </c>
    </row>
    <row r="599" spans="2:4">
      <c r="C599" t="s">
        <v>14</v>
      </c>
      <c r="D599">
        <f>SUM(D585:D598)</f>
        <v>782</v>
      </c>
    </row>
    <row r="600" spans="2:4">
      <c r="C600" t="s">
        <v>147</v>
      </c>
      <c r="D600">
        <f>AVERAGE(D585:D598)</f>
        <v>55.857142857142854</v>
      </c>
    </row>
    <row r="601" spans="2:4">
      <c r="C601" t="s">
        <v>139</v>
      </c>
      <c r="D601">
        <f>STDEVP(D585:D598)</f>
        <v>67.538197808834866</v>
      </c>
    </row>
    <row r="602" spans="2:4">
      <c r="B602" t="s">
        <v>107</v>
      </c>
      <c r="C602" t="s">
        <v>40</v>
      </c>
      <c r="D602">
        <v>18</v>
      </c>
    </row>
    <row r="603" spans="2:4">
      <c r="B603" t="s">
        <v>140</v>
      </c>
      <c r="C603" t="s">
        <v>40</v>
      </c>
      <c r="D603">
        <v>28</v>
      </c>
    </row>
    <row r="604" spans="2:4">
      <c r="B604" t="s">
        <v>126</v>
      </c>
      <c r="C604" t="s">
        <v>40</v>
      </c>
      <c r="D604">
        <v>76</v>
      </c>
    </row>
    <row r="605" spans="2:4">
      <c r="B605" t="s">
        <v>141</v>
      </c>
      <c r="C605" t="s">
        <v>92</v>
      </c>
      <c r="D605">
        <v>16</v>
      </c>
    </row>
    <row r="606" spans="2:4">
      <c r="B606" t="s">
        <v>142</v>
      </c>
      <c r="C606" t="s">
        <v>40</v>
      </c>
      <c r="D606">
        <v>63</v>
      </c>
    </row>
    <row r="607" spans="2:4">
      <c r="B607" t="s">
        <v>143</v>
      </c>
      <c r="C607" t="s">
        <v>40</v>
      </c>
      <c r="D607">
        <v>2</v>
      </c>
    </row>
    <row r="608" spans="2:4">
      <c r="B608" t="s">
        <v>130</v>
      </c>
      <c r="C608" t="s">
        <v>40</v>
      </c>
      <c r="D608">
        <v>107</v>
      </c>
    </row>
    <row r="609" spans="2:4">
      <c r="B609" t="s">
        <v>121</v>
      </c>
      <c r="C609" t="s">
        <v>40</v>
      </c>
      <c r="D609">
        <v>111</v>
      </c>
    </row>
    <row r="610" spans="2:4">
      <c r="B610" t="s">
        <v>132</v>
      </c>
      <c r="C610" t="s">
        <v>40</v>
      </c>
      <c r="D610">
        <v>705</v>
      </c>
    </row>
    <row r="611" spans="2:4">
      <c r="B611" t="s">
        <v>144</v>
      </c>
      <c r="C611" t="s">
        <v>40</v>
      </c>
      <c r="D611">
        <v>7</v>
      </c>
    </row>
    <row r="612" spans="2:4">
      <c r="B612" t="s">
        <v>123</v>
      </c>
      <c r="C612" t="s">
        <v>40</v>
      </c>
      <c r="D612">
        <v>9</v>
      </c>
    </row>
    <row r="613" spans="2:4">
      <c r="B613" t="s">
        <v>134</v>
      </c>
      <c r="C613" t="s">
        <v>40</v>
      </c>
      <c r="D613">
        <v>58</v>
      </c>
    </row>
    <row r="614" spans="2:4">
      <c r="B614" t="s">
        <v>145</v>
      </c>
      <c r="C614" t="s">
        <v>40</v>
      </c>
      <c r="D614">
        <v>248</v>
      </c>
    </row>
    <row r="615" spans="2:4">
      <c r="B615" t="s">
        <v>136</v>
      </c>
      <c r="C615" t="s">
        <v>40</v>
      </c>
      <c r="D615">
        <v>13</v>
      </c>
    </row>
    <row r="616" spans="2:4">
      <c r="B616" t="s">
        <v>146</v>
      </c>
      <c r="C616" t="s">
        <v>40</v>
      </c>
      <c r="D616">
        <v>24</v>
      </c>
    </row>
    <row r="617" spans="2:4">
      <c r="C617" t="s">
        <v>14</v>
      </c>
      <c r="D617">
        <f>SUM(D602:D616)</f>
        <v>1485</v>
      </c>
    </row>
    <row r="618" spans="2:4">
      <c r="C618" t="s">
        <v>147</v>
      </c>
      <c r="D618">
        <f>AVERAGE(D602:D616)</f>
        <v>99</v>
      </c>
    </row>
    <row r="619" spans="2:4">
      <c r="C619" t="s">
        <v>139</v>
      </c>
      <c r="D619">
        <f>STDEVP(D602:D616)</f>
        <v>173.32743579710629</v>
      </c>
    </row>
    <row r="620" spans="2:4">
      <c r="B620" t="s">
        <v>107</v>
      </c>
      <c r="C620" t="s">
        <v>41</v>
      </c>
      <c r="D620">
        <v>112</v>
      </c>
    </row>
    <row r="621" spans="2:4">
      <c r="B621" t="s">
        <v>140</v>
      </c>
      <c r="C621" t="s">
        <v>41</v>
      </c>
      <c r="D621">
        <v>115</v>
      </c>
    </row>
    <row r="622" spans="2:4">
      <c r="B622" t="s">
        <v>126</v>
      </c>
      <c r="C622" t="s">
        <v>41</v>
      </c>
      <c r="D622">
        <v>260</v>
      </c>
    </row>
    <row r="623" spans="2:4">
      <c r="B623" t="s">
        <v>141</v>
      </c>
      <c r="C623" t="s">
        <v>93</v>
      </c>
      <c r="D623">
        <v>40</v>
      </c>
    </row>
    <row r="624" spans="2:4">
      <c r="B624" t="s">
        <v>142</v>
      </c>
      <c r="C624" t="s">
        <v>41</v>
      </c>
      <c r="D624">
        <v>169</v>
      </c>
    </row>
    <row r="625" spans="2:4">
      <c r="B625" t="s">
        <v>143</v>
      </c>
      <c r="C625" t="s">
        <v>41</v>
      </c>
      <c r="D625">
        <v>10</v>
      </c>
    </row>
    <row r="626" spans="2:4">
      <c r="B626" t="s">
        <v>130</v>
      </c>
      <c r="C626" t="s">
        <v>41</v>
      </c>
      <c r="D626">
        <v>315</v>
      </c>
    </row>
    <row r="627" spans="2:4">
      <c r="B627" t="s">
        <v>121</v>
      </c>
      <c r="C627" t="s">
        <v>41</v>
      </c>
      <c r="D627">
        <v>249</v>
      </c>
    </row>
    <row r="628" spans="2:4">
      <c r="B628" t="s">
        <v>119</v>
      </c>
      <c r="C628" t="s">
        <v>41</v>
      </c>
      <c r="D628">
        <v>1</v>
      </c>
    </row>
    <row r="629" spans="2:4">
      <c r="B629" t="s">
        <v>132</v>
      </c>
      <c r="C629" t="s">
        <v>41</v>
      </c>
      <c r="D629">
        <v>1237</v>
      </c>
    </row>
    <row r="630" spans="2:4">
      <c r="B630" t="s">
        <v>144</v>
      </c>
      <c r="C630" t="s">
        <v>41</v>
      </c>
      <c r="D630">
        <v>18</v>
      </c>
    </row>
    <row r="631" spans="2:4">
      <c r="B631" t="s">
        <v>123</v>
      </c>
      <c r="C631" t="s">
        <v>41</v>
      </c>
      <c r="D631">
        <v>23</v>
      </c>
    </row>
    <row r="632" spans="2:4">
      <c r="B632" t="s">
        <v>134</v>
      </c>
      <c r="C632" t="s">
        <v>41</v>
      </c>
      <c r="D632">
        <v>191</v>
      </c>
    </row>
    <row r="633" spans="2:4">
      <c r="B633" t="s">
        <v>145</v>
      </c>
      <c r="C633" t="s">
        <v>41</v>
      </c>
      <c r="D633">
        <v>512</v>
      </c>
    </row>
    <row r="634" spans="2:4">
      <c r="B634" t="s">
        <v>136</v>
      </c>
      <c r="C634" t="s">
        <v>41</v>
      </c>
      <c r="D634">
        <v>58</v>
      </c>
    </row>
    <row r="635" spans="2:4">
      <c r="B635" t="s">
        <v>146</v>
      </c>
      <c r="C635" t="s">
        <v>41</v>
      </c>
      <c r="D635">
        <v>130</v>
      </c>
    </row>
    <row r="636" spans="2:4">
      <c r="C636" t="s">
        <v>14</v>
      </c>
      <c r="D636">
        <f>SUM(D620:D635)</f>
        <v>3440</v>
      </c>
    </row>
    <row r="637" spans="2:4">
      <c r="C637" t="s">
        <v>147</v>
      </c>
      <c r="D637">
        <f>AVERAGE(D620:D635)</f>
        <v>215</v>
      </c>
    </row>
    <row r="638" spans="2:4">
      <c r="C638" t="s">
        <v>139</v>
      </c>
      <c r="D638">
        <f>STDEVP(D620:D635)</f>
        <v>295.2930747579428</v>
      </c>
    </row>
    <row r="639" spans="2:4">
      <c r="B639" t="s">
        <v>107</v>
      </c>
      <c r="C639" t="s">
        <v>42</v>
      </c>
      <c r="D639">
        <v>37</v>
      </c>
    </row>
    <row r="640" spans="2:4">
      <c r="B640" t="s">
        <v>140</v>
      </c>
      <c r="C640" t="s">
        <v>42</v>
      </c>
      <c r="D640">
        <v>71</v>
      </c>
    </row>
    <row r="641" spans="2:4">
      <c r="B641" t="s">
        <v>126</v>
      </c>
      <c r="C641" t="s">
        <v>42</v>
      </c>
      <c r="D641">
        <v>109</v>
      </c>
    </row>
    <row r="642" spans="2:4">
      <c r="B642" t="s">
        <v>141</v>
      </c>
      <c r="C642" t="s">
        <v>42</v>
      </c>
      <c r="D642">
        <v>21</v>
      </c>
    </row>
    <row r="643" spans="2:4">
      <c r="B643" t="s">
        <v>142</v>
      </c>
      <c r="C643" t="s">
        <v>42</v>
      </c>
      <c r="D643">
        <v>34</v>
      </c>
    </row>
    <row r="644" spans="2:4">
      <c r="B644" t="s">
        <v>143</v>
      </c>
      <c r="C644" t="s">
        <v>42</v>
      </c>
      <c r="D644">
        <v>2</v>
      </c>
    </row>
    <row r="645" spans="2:4">
      <c r="B645" t="s">
        <v>130</v>
      </c>
      <c r="C645" t="s">
        <v>42</v>
      </c>
      <c r="D645">
        <v>137</v>
      </c>
    </row>
    <row r="646" spans="2:4">
      <c r="B646" t="s">
        <v>121</v>
      </c>
      <c r="C646" t="s">
        <v>42</v>
      </c>
      <c r="D646">
        <v>144</v>
      </c>
    </row>
    <row r="647" spans="2:4">
      <c r="B647" t="s">
        <v>119</v>
      </c>
      <c r="C647" t="s">
        <v>42</v>
      </c>
      <c r="D647">
        <v>3</v>
      </c>
    </row>
    <row r="648" spans="2:4">
      <c r="B648" t="s">
        <v>132</v>
      </c>
      <c r="C648" t="s">
        <v>42</v>
      </c>
      <c r="D648">
        <v>872</v>
      </c>
    </row>
    <row r="649" spans="2:4">
      <c r="B649" t="s">
        <v>144</v>
      </c>
      <c r="C649" t="s">
        <v>42</v>
      </c>
      <c r="D649">
        <v>20</v>
      </c>
    </row>
    <row r="650" spans="2:4">
      <c r="B650" t="s">
        <v>123</v>
      </c>
      <c r="C650" t="s">
        <v>42</v>
      </c>
      <c r="D650">
        <v>1</v>
      </c>
    </row>
    <row r="651" spans="2:4">
      <c r="B651" t="s">
        <v>134</v>
      </c>
      <c r="C651" t="s">
        <v>42</v>
      </c>
      <c r="D651">
        <v>349</v>
      </c>
    </row>
    <row r="652" spans="2:4">
      <c r="B652" t="s">
        <v>145</v>
      </c>
      <c r="C652" t="s">
        <v>42</v>
      </c>
      <c r="D652">
        <v>151</v>
      </c>
    </row>
    <row r="653" spans="2:4">
      <c r="B653" t="s">
        <v>136</v>
      </c>
      <c r="C653" t="s">
        <v>42</v>
      </c>
      <c r="D653">
        <v>31</v>
      </c>
    </row>
    <row r="654" spans="2:4">
      <c r="B654" t="s">
        <v>146</v>
      </c>
      <c r="C654" t="s">
        <v>42</v>
      </c>
      <c r="D654">
        <v>71</v>
      </c>
    </row>
    <row r="655" spans="2:4">
      <c r="C655" t="s">
        <v>14</v>
      </c>
      <c r="D655">
        <f>SUM(D639:D654)</f>
        <v>2053</v>
      </c>
    </row>
    <row r="656" spans="2:4">
      <c r="C656" t="s">
        <v>147</v>
      </c>
      <c r="D656">
        <f>AVERAGE(D639:D654)</f>
        <v>128.3125</v>
      </c>
    </row>
    <row r="657" spans="2:4">
      <c r="C657" t="s">
        <v>139</v>
      </c>
      <c r="D657">
        <f>STDEVP(D639:D654)</f>
        <v>210.2631442829437</v>
      </c>
    </row>
    <row r="658" spans="2:4">
      <c r="B658" t="s">
        <v>107</v>
      </c>
      <c r="C658" t="s">
        <v>46</v>
      </c>
      <c r="D658">
        <v>128</v>
      </c>
    </row>
    <row r="659" spans="2:4">
      <c r="B659" t="s">
        <v>140</v>
      </c>
      <c r="C659" t="s">
        <v>46</v>
      </c>
      <c r="D659">
        <v>186</v>
      </c>
    </row>
    <row r="660" spans="2:4">
      <c r="B660" t="s">
        <v>126</v>
      </c>
      <c r="C660" t="s">
        <v>46</v>
      </c>
      <c r="D660">
        <v>519</v>
      </c>
    </row>
    <row r="661" spans="2:4">
      <c r="B661" t="s">
        <v>141</v>
      </c>
      <c r="C661" t="s">
        <v>94</v>
      </c>
      <c r="D661">
        <v>54</v>
      </c>
    </row>
    <row r="662" spans="2:4">
      <c r="B662" t="s">
        <v>142</v>
      </c>
      <c r="C662" t="s">
        <v>46</v>
      </c>
      <c r="D662">
        <v>256</v>
      </c>
    </row>
    <row r="663" spans="2:4">
      <c r="B663" t="s">
        <v>143</v>
      </c>
      <c r="C663" t="s">
        <v>46</v>
      </c>
      <c r="D663">
        <v>21</v>
      </c>
    </row>
    <row r="664" spans="2:4">
      <c r="B664" t="s">
        <v>130</v>
      </c>
      <c r="C664" t="s">
        <v>46</v>
      </c>
      <c r="D664">
        <v>483</v>
      </c>
    </row>
    <row r="665" spans="2:4">
      <c r="B665" t="s">
        <v>121</v>
      </c>
      <c r="C665" t="s">
        <v>46</v>
      </c>
      <c r="D665">
        <v>624</v>
      </c>
    </row>
    <row r="666" spans="2:4">
      <c r="B666" t="s">
        <v>119</v>
      </c>
      <c r="C666" t="s">
        <v>46</v>
      </c>
      <c r="D666">
        <v>6</v>
      </c>
    </row>
    <row r="667" spans="2:4">
      <c r="B667" t="s">
        <v>132</v>
      </c>
      <c r="C667" t="s">
        <v>46</v>
      </c>
      <c r="D667">
        <v>1632</v>
      </c>
    </row>
    <row r="668" spans="2:4">
      <c r="B668" t="s">
        <v>144</v>
      </c>
      <c r="C668" t="s">
        <v>46</v>
      </c>
      <c r="D668">
        <v>65</v>
      </c>
    </row>
    <row r="669" spans="2:4">
      <c r="B669" t="s">
        <v>123</v>
      </c>
      <c r="C669" t="s">
        <v>46</v>
      </c>
      <c r="D669">
        <v>20</v>
      </c>
    </row>
    <row r="670" spans="2:4">
      <c r="B670" t="s">
        <v>134</v>
      </c>
      <c r="C670" t="s">
        <v>46</v>
      </c>
      <c r="D670">
        <v>188</v>
      </c>
    </row>
    <row r="671" spans="2:4">
      <c r="B671" t="s">
        <v>145</v>
      </c>
      <c r="C671" t="s">
        <v>46</v>
      </c>
      <c r="D671">
        <v>601</v>
      </c>
    </row>
    <row r="672" spans="2:4">
      <c r="B672" t="s">
        <v>136</v>
      </c>
      <c r="C672" t="s">
        <v>46</v>
      </c>
      <c r="D672">
        <v>68</v>
      </c>
    </row>
    <row r="673" spans="2:4">
      <c r="B673" t="s">
        <v>146</v>
      </c>
      <c r="C673" t="s">
        <v>46</v>
      </c>
      <c r="D673">
        <v>282</v>
      </c>
    </row>
    <row r="674" spans="2:4">
      <c r="C674" t="s">
        <v>14</v>
      </c>
      <c r="D674">
        <f>SUM(D658:D673)</f>
        <v>5133</v>
      </c>
    </row>
    <row r="675" spans="2:4">
      <c r="C675" t="s">
        <v>147</v>
      </c>
      <c r="D675">
        <f>AVERAGE(D658:D673)</f>
        <v>320.8125</v>
      </c>
    </row>
    <row r="676" spans="2:4">
      <c r="C676" t="s">
        <v>139</v>
      </c>
      <c r="D676">
        <f>STDEVP(D658:D673)</f>
        <v>396.38573680664899</v>
      </c>
    </row>
    <row r="677" spans="2:4">
      <c r="B677" t="s">
        <v>107</v>
      </c>
      <c r="C677" t="s">
        <v>47</v>
      </c>
      <c r="D677">
        <v>65</v>
      </c>
    </row>
    <row r="678" spans="2:4">
      <c r="B678" t="s">
        <v>140</v>
      </c>
      <c r="C678" t="s">
        <v>47</v>
      </c>
      <c r="D678">
        <v>64</v>
      </c>
    </row>
    <row r="679" spans="2:4">
      <c r="B679" t="s">
        <v>126</v>
      </c>
      <c r="C679" t="s">
        <v>47</v>
      </c>
      <c r="D679">
        <v>762</v>
      </c>
    </row>
    <row r="680" spans="2:4">
      <c r="B680" t="s">
        <v>141</v>
      </c>
      <c r="C680" t="s">
        <v>95</v>
      </c>
      <c r="D680">
        <v>20</v>
      </c>
    </row>
    <row r="681" spans="2:4">
      <c r="B681" t="s">
        <v>142</v>
      </c>
      <c r="C681" t="s">
        <v>47</v>
      </c>
      <c r="D681">
        <v>34</v>
      </c>
    </row>
    <row r="682" spans="2:4">
      <c r="B682" t="s">
        <v>143</v>
      </c>
      <c r="C682" t="s">
        <v>47</v>
      </c>
      <c r="D682">
        <v>1</v>
      </c>
    </row>
    <row r="683" spans="2:4">
      <c r="B683" t="s">
        <v>130</v>
      </c>
      <c r="C683" t="s">
        <v>47</v>
      </c>
      <c r="D683">
        <v>61</v>
      </c>
    </row>
    <row r="684" spans="2:4">
      <c r="B684" t="s">
        <v>121</v>
      </c>
      <c r="C684" t="s">
        <v>47</v>
      </c>
      <c r="D684">
        <v>155</v>
      </c>
    </row>
    <row r="685" spans="2:4">
      <c r="B685" t="s">
        <v>132</v>
      </c>
      <c r="C685" t="s">
        <v>47</v>
      </c>
      <c r="D685">
        <v>565</v>
      </c>
    </row>
    <row r="686" spans="2:4">
      <c r="B686" t="s">
        <v>144</v>
      </c>
      <c r="C686" t="s">
        <v>47</v>
      </c>
      <c r="D686">
        <v>76</v>
      </c>
    </row>
    <row r="687" spans="2:4">
      <c r="B687" t="s">
        <v>123</v>
      </c>
      <c r="C687" t="s">
        <v>47</v>
      </c>
      <c r="D687">
        <v>3</v>
      </c>
    </row>
    <row r="688" spans="2:4">
      <c r="B688" t="s">
        <v>134</v>
      </c>
      <c r="C688" t="s">
        <v>47</v>
      </c>
      <c r="D688">
        <v>112</v>
      </c>
    </row>
    <row r="689" spans="2:4">
      <c r="B689" t="s">
        <v>145</v>
      </c>
      <c r="C689" t="s">
        <v>47</v>
      </c>
      <c r="D689">
        <v>177</v>
      </c>
    </row>
    <row r="690" spans="2:4">
      <c r="B690" t="s">
        <v>136</v>
      </c>
      <c r="C690" t="s">
        <v>47</v>
      </c>
      <c r="D690">
        <v>11</v>
      </c>
    </row>
    <row r="691" spans="2:4">
      <c r="B691" t="s">
        <v>146</v>
      </c>
      <c r="C691" t="s">
        <v>47</v>
      </c>
      <c r="D691">
        <v>78</v>
      </c>
    </row>
    <row r="692" spans="2:4">
      <c r="C692" t="s">
        <v>14</v>
      </c>
      <c r="D692">
        <f>SUM(D677:D691)</f>
        <v>2184</v>
      </c>
    </row>
    <row r="693" spans="2:4">
      <c r="C693" t="s">
        <v>147</v>
      </c>
      <c r="D693">
        <f>AVERAGE(D677:D691)</f>
        <v>145.6</v>
      </c>
    </row>
    <row r="694" spans="2:4">
      <c r="C694" t="s">
        <v>139</v>
      </c>
      <c r="D694">
        <f>STDEVP(D677:D691)</f>
        <v>212.18947507671848</v>
      </c>
    </row>
    <row r="695" spans="2:4">
      <c r="B695" t="s">
        <v>107</v>
      </c>
      <c r="C695" t="s">
        <v>48</v>
      </c>
      <c r="D695">
        <v>202</v>
      </c>
    </row>
    <row r="696" spans="2:4">
      <c r="B696" t="s">
        <v>140</v>
      </c>
      <c r="C696" t="s">
        <v>48</v>
      </c>
      <c r="D696">
        <v>246</v>
      </c>
    </row>
    <row r="697" spans="2:4">
      <c r="B697" t="s">
        <v>126</v>
      </c>
      <c r="C697" t="s">
        <v>48</v>
      </c>
      <c r="D697">
        <v>1181</v>
      </c>
    </row>
    <row r="698" spans="2:4">
      <c r="B698" t="s">
        <v>141</v>
      </c>
      <c r="C698" t="s">
        <v>96</v>
      </c>
      <c r="D698">
        <v>160</v>
      </c>
    </row>
    <row r="699" spans="2:4">
      <c r="B699" t="s">
        <v>142</v>
      </c>
      <c r="C699" t="s">
        <v>48</v>
      </c>
      <c r="D699">
        <v>55</v>
      </c>
    </row>
    <row r="700" spans="2:4">
      <c r="B700" t="s">
        <v>143</v>
      </c>
      <c r="C700" t="s">
        <v>48</v>
      </c>
      <c r="D700">
        <v>12</v>
      </c>
    </row>
    <row r="701" spans="2:4">
      <c r="B701" t="s">
        <v>130</v>
      </c>
      <c r="C701" t="s">
        <v>48</v>
      </c>
      <c r="D701">
        <v>109</v>
      </c>
    </row>
    <row r="702" spans="2:4">
      <c r="B702" t="s">
        <v>121</v>
      </c>
      <c r="C702" t="s">
        <v>48</v>
      </c>
      <c r="D702">
        <v>587</v>
      </c>
    </row>
    <row r="703" spans="2:4">
      <c r="B703" t="s">
        <v>119</v>
      </c>
      <c r="C703" t="s">
        <v>48</v>
      </c>
      <c r="D703">
        <v>15</v>
      </c>
    </row>
    <row r="704" spans="2:4">
      <c r="B704" t="s">
        <v>132</v>
      </c>
      <c r="C704" t="s">
        <v>48</v>
      </c>
      <c r="D704">
        <v>1349</v>
      </c>
    </row>
    <row r="705" spans="2:4">
      <c r="B705" t="s">
        <v>144</v>
      </c>
      <c r="C705" t="s">
        <v>48</v>
      </c>
      <c r="D705">
        <v>200</v>
      </c>
    </row>
    <row r="706" spans="2:4">
      <c r="B706" t="s">
        <v>123</v>
      </c>
      <c r="C706" t="s">
        <v>48</v>
      </c>
      <c r="D706">
        <v>14</v>
      </c>
    </row>
    <row r="707" spans="2:4">
      <c r="B707" t="s">
        <v>134</v>
      </c>
      <c r="C707" t="s">
        <v>48</v>
      </c>
      <c r="D707">
        <v>522</v>
      </c>
    </row>
    <row r="708" spans="2:4">
      <c r="B708" t="s">
        <v>145</v>
      </c>
      <c r="C708" t="s">
        <v>48</v>
      </c>
      <c r="D708">
        <v>527</v>
      </c>
    </row>
    <row r="709" spans="2:4">
      <c r="B709" t="s">
        <v>136</v>
      </c>
      <c r="C709" t="s">
        <v>48</v>
      </c>
      <c r="D709">
        <v>69</v>
      </c>
    </row>
    <row r="710" spans="2:4">
      <c r="B710" t="s">
        <v>146</v>
      </c>
      <c r="C710" t="s">
        <v>48</v>
      </c>
      <c r="D710">
        <v>216</v>
      </c>
    </row>
    <row r="711" spans="2:4">
      <c r="C711" t="s">
        <v>14</v>
      </c>
      <c r="D711">
        <f>SUM(D695:D710)</f>
        <v>5464</v>
      </c>
    </row>
    <row r="712" spans="2:4">
      <c r="C712" t="s">
        <v>147</v>
      </c>
      <c r="D712">
        <f>AVERAGE(D695:D710)</f>
        <v>341.5</v>
      </c>
    </row>
    <row r="713" spans="2:4">
      <c r="C713" t="s">
        <v>139</v>
      </c>
      <c r="D713">
        <f>STDEVP(D695:D710)</f>
        <v>393.47776303115273</v>
      </c>
    </row>
    <row r="714" spans="2:4">
      <c r="B714" t="s">
        <v>107</v>
      </c>
      <c r="C714" t="s">
        <v>49</v>
      </c>
      <c r="D714">
        <v>59</v>
      </c>
    </row>
    <row r="715" spans="2:4">
      <c r="B715" t="s">
        <v>140</v>
      </c>
      <c r="C715" t="s">
        <v>49</v>
      </c>
      <c r="D715">
        <v>931</v>
      </c>
    </row>
    <row r="716" spans="2:4">
      <c r="B716" t="s">
        <v>126</v>
      </c>
      <c r="C716" t="s">
        <v>49</v>
      </c>
      <c r="D716">
        <v>253</v>
      </c>
    </row>
    <row r="717" spans="2:4">
      <c r="B717" t="s">
        <v>141</v>
      </c>
      <c r="C717" t="s">
        <v>97</v>
      </c>
      <c r="D717">
        <v>58</v>
      </c>
    </row>
    <row r="718" spans="2:4">
      <c r="B718" t="s">
        <v>142</v>
      </c>
      <c r="C718" t="s">
        <v>49</v>
      </c>
      <c r="D718">
        <v>216</v>
      </c>
    </row>
    <row r="719" spans="2:4">
      <c r="B719" t="s">
        <v>143</v>
      </c>
      <c r="C719" t="s">
        <v>49</v>
      </c>
      <c r="D719">
        <v>6</v>
      </c>
    </row>
    <row r="720" spans="2:4">
      <c r="B720" t="s">
        <v>130</v>
      </c>
      <c r="C720" t="s">
        <v>49</v>
      </c>
      <c r="D720">
        <v>596</v>
      </c>
    </row>
    <row r="721" spans="2:4">
      <c r="B721" t="s">
        <v>121</v>
      </c>
      <c r="C721" t="s">
        <v>49</v>
      </c>
      <c r="D721">
        <v>392</v>
      </c>
    </row>
    <row r="722" spans="2:4">
      <c r="B722" t="s">
        <v>119</v>
      </c>
      <c r="C722" t="s">
        <v>49</v>
      </c>
      <c r="D722">
        <v>2</v>
      </c>
    </row>
    <row r="723" spans="2:4">
      <c r="B723" t="s">
        <v>132</v>
      </c>
      <c r="C723" t="s">
        <v>49</v>
      </c>
      <c r="D723">
        <v>3126</v>
      </c>
    </row>
    <row r="724" spans="2:4">
      <c r="B724" t="s">
        <v>144</v>
      </c>
      <c r="C724" t="s">
        <v>49</v>
      </c>
      <c r="D724">
        <v>55</v>
      </c>
    </row>
    <row r="725" spans="2:4">
      <c r="B725" t="s">
        <v>123</v>
      </c>
      <c r="C725" t="s">
        <v>49</v>
      </c>
      <c r="D725">
        <v>20</v>
      </c>
    </row>
    <row r="726" spans="2:4">
      <c r="B726" t="s">
        <v>134</v>
      </c>
      <c r="C726" t="s">
        <v>49</v>
      </c>
      <c r="D726">
        <v>462</v>
      </c>
    </row>
    <row r="727" spans="2:4">
      <c r="B727" t="s">
        <v>145</v>
      </c>
      <c r="C727" t="s">
        <v>49</v>
      </c>
      <c r="D727">
        <v>289</v>
      </c>
    </row>
    <row r="728" spans="2:4">
      <c r="B728" t="s">
        <v>136</v>
      </c>
      <c r="C728" t="s">
        <v>49</v>
      </c>
      <c r="D728">
        <v>95</v>
      </c>
    </row>
    <row r="729" spans="2:4">
      <c r="B729" t="s">
        <v>146</v>
      </c>
      <c r="C729" t="s">
        <v>49</v>
      </c>
      <c r="D729">
        <v>521</v>
      </c>
    </row>
    <row r="730" spans="2:4">
      <c r="C730" t="s">
        <v>14</v>
      </c>
      <c r="D730">
        <f>SUM(D714:D729)</f>
        <v>7081</v>
      </c>
    </row>
    <row r="731" spans="2:4">
      <c r="C731" t="s">
        <v>147</v>
      </c>
      <c r="D731">
        <f>AVERAGE(D714:D729)</f>
        <v>442.5625</v>
      </c>
    </row>
    <row r="732" spans="2:4">
      <c r="C732" t="s">
        <v>139</v>
      </c>
      <c r="D732">
        <f>STDEVP(D714:D729)</f>
        <v>737.90827417352489</v>
      </c>
    </row>
    <row r="733" spans="2:4">
      <c r="B733" t="s">
        <v>107</v>
      </c>
      <c r="C733" t="s">
        <v>50</v>
      </c>
      <c r="D733">
        <v>622</v>
      </c>
    </row>
    <row r="734" spans="2:4">
      <c r="B734" t="s">
        <v>140</v>
      </c>
      <c r="C734" t="s">
        <v>50</v>
      </c>
      <c r="D734">
        <v>903</v>
      </c>
    </row>
    <row r="735" spans="2:4">
      <c r="B735" t="s">
        <v>126</v>
      </c>
      <c r="C735" t="s">
        <v>50</v>
      </c>
      <c r="D735">
        <v>1142</v>
      </c>
    </row>
    <row r="736" spans="2:4">
      <c r="B736" t="s">
        <v>141</v>
      </c>
      <c r="C736" t="s">
        <v>98</v>
      </c>
      <c r="D736">
        <v>421</v>
      </c>
    </row>
    <row r="737" spans="2:4">
      <c r="B737" t="s">
        <v>142</v>
      </c>
      <c r="C737" t="s">
        <v>50</v>
      </c>
      <c r="D737">
        <v>534</v>
      </c>
    </row>
    <row r="738" spans="2:4">
      <c r="B738" t="s">
        <v>143</v>
      </c>
      <c r="C738" t="s">
        <v>50</v>
      </c>
      <c r="D738">
        <v>71</v>
      </c>
    </row>
    <row r="739" spans="2:4">
      <c r="B739" t="s">
        <v>130</v>
      </c>
      <c r="C739" t="s">
        <v>50</v>
      </c>
      <c r="D739">
        <v>938</v>
      </c>
    </row>
    <row r="740" spans="2:4">
      <c r="B740" t="s">
        <v>121</v>
      </c>
      <c r="C740" t="s">
        <v>50</v>
      </c>
      <c r="D740">
        <v>1247</v>
      </c>
    </row>
    <row r="741" spans="2:4">
      <c r="B741" t="s">
        <v>119</v>
      </c>
      <c r="C741" t="s">
        <v>50</v>
      </c>
      <c r="D741">
        <v>25</v>
      </c>
    </row>
    <row r="742" spans="2:4">
      <c r="B742" t="s">
        <v>132</v>
      </c>
      <c r="C742" t="s">
        <v>50</v>
      </c>
      <c r="D742">
        <v>4754</v>
      </c>
    </row>
    <row r="743" spans="2:4">
      <c r="B743" t="s">
        <v>144</v>
      </c>
      <c r="C743" t="s">
        <v>50</v>
      </c>
      <c r="D743">
        <v>220</v>
      </c>
    </row>
    <row r="744" spans="2:4">
      <c r="B744" t="s">
        <v>123</v>
      </c>
      <c r="C744" t="s">
        <v>50</v>
      </c>
      <c r="D744">
        <v>105</v>
      </c>
    </row>
    <row r="745" spans="2:4">
      <c r="B745" t="s">
        <v>134</v>
      </c>
      <c r="C745" t="s">
        <v>50</v>
      </c>
      <c r="D745">
        <v>1143</v>
      </c>
    </row>
    <row r="746" spans="2:4">
      <c r="B746" t="s">
        <v>145</v>
      </c>
      <c r="C746" t="s">
        <v>50</v>
      </c>
      <c r="D746">
        <v>1507</v>
      </c>
    </row>
    <row r="747" spans="2:4">
      <c r="B747" t="s">
        <v>136</v>
      </c>
      <c r="C747" t="s">
        <v>50</v>
      </c>
      <c r="D747">
        <v>320</v>
      </c>
    </row>
    <row r="748" spans="2:4">
      <c r="B748" t="s">
        <v>146</v>
      </c>
      <c r="C748" t="s">
        <v>50</v>
      </c>
      <c r="D748">
        <v>1919</v>
      </c>
    </row>
    <row r="749" spans="2:4">
      <c r="C749" t="s">
        <v>14</v>
      </c>
      <c r="D749">
        <f>SUM(D733:D748)</f>
        <v>15871</v>
      </c>
    </row>
    <row r="750" spans="2:4">
      <c r="C750" t="s">
        <v>147</v>
      </c>
      <c r="D750">
        <f>AVERAGE(D733:D748)</f>
        <v>991.9375</v>
      </c>
    </row>
    <row r="751" spans="2:4">
      <c r="C751" t="s">
        <v>139</v>
      </c>
      <c r="D751">
        <f>STDEVP(D733:D748)</f>
        <v>1109.2996928665175</v>
      </c>
    </row>
    <row r="752" spans="2:4">
      <c r="B752" t="s">
        <v>107</v>
      </c>
      <c r="C752" t="s">
        <v>51</v>
      </c>
      <c r="D752">
        <v>191</v>
      </c>
    </row>
    <row r="753" spans="2:4">
      <c r="B753" t="s">
        <v>140</v>
      </c>
      <c r="C753" t="s">
        <v>51</v>
      </c>
      <c r="D753">
        <v>536</v>
      </c>
    </row>
    <row r="754" spans="2:4">
      <c r="B754" t="s">
        <v>126</v>
      </c>
      <c r="C754" t="s">
        <v>51</v>
      </c>
      <c r="D754">
        <v>554</v>
      </c>
    </row>
    <row r="755" spans="2:4">
      <c r="B755" t="s">
        <v>141</v>
      </c>
      <c r="C755" t="s">
        <v>99</v>
      </c>
      <c r="D755">
        <v>188</v>
      </c>
    </row>
    <row r="756" spans="2:4">
      <c r="B756" t="s">
        <v>142</v>
      </c>
      <c r="C756" t="s">
        <v>51</v>
      </c>
      <c r="D756">
        <v>355</v>
      </c>
    </row>
    <row r="757" spans="2:4">
      <c r="B757" t="s">
        <v>143</v>
      </c>
      <c r="C757" t="s">
        <v>51</v>
      </c>
      <c r="D757">
        <v>41</v>
      </c>
    </row>
    <row r="758" spans="2:4">
      <c r="B758" t="s">
        <v>130</v>
      </c>
      <c r="C758" t="s">
        <v>51</v>
      </c>
      <c r="D758">
        <v>734</v>
      </c>
    </row>
    <row r="759" spans="2:4">
      <c r="B759" t="s">
        <v>121</v>
      </c>
      <c r="C759" t="s">
        <v>51</v>
      </c>
      <c r="D759">
        <v>822</v>
      </c>
    </row>
    <row r="760" spans="2:4">
      <c r="B760" t="s">
        <v>119</v>
      </c>
      <c r="C760" t="s">
        <v>51</v>
      </c>
      <c r="D760">
        <v>2</v>
      </c>
    </row>
    <row r="761" spans="2:4">
      <c r="B761" t="s">
        <v>132</v>
      </c>
      <c r="C761" t="s">
        <v>51</v>
      </c>
      <c r="D761">
        <v>2792</v>
      </c>
    </row>
    <row r="762" spans="2:4">
      <c r="B762" t="s">
        <v>144</v>
      </c>
      <c r="C762" t="s">
        <v>51</v>
      </c>
      <c r="D762">
        <v>97</v>
      </c>
    </row>
    <row r="763" spans="2:4">
      <c r="B763" t="s">
        <v>123</v>
      </c>
      <c r="C763" t="s">
        <v>51</v>
      </c>
      <c r="D763">
        <v>82</v>
      </c>
    </row>
    <row r="764" spans="2:4">
      <c r="B764" t="s">
        <v>134</v>
      </c>
      <c r="C764" t="s">
        <v>51</v>
      </c>
      <c r="D764">
        <v>1809</v>
      </c>
    </row>
    <row r="765" spans="2:4">
      <c r="B765" t="s">
        <v>145</v>
      </c>
      <c r="C765" t="s">
        <v>51</v>
      </c>
      <c r="D765">
        <v>720</v>
      </c>
    </row>
    <row r="766" spans="2:4">
      <c r="B766" t="s">
        <v>136</v>
      </c>
      <c r="C766" t="s">
        <v>51</v>
      </c>
      <c r="D766">
        <v>146</v>
      </c>
    </row>
    <row r="767" spans="2:4">
      <c r="B767" t="s">
        <v>146</v>
      </c>
      <c r="C767" t="s">
        <v>51</v>
      </c>
      <c r="D767">
        <v>595</v>
      </c>
    </row>
    <row r="768" spans="2:4">
      <c r="C768" t="s">
        <v>14</v>
      </c>
      <c r="D768">
        <f>SUM(D752:D767)</f>
        <v>9664</v>
      </c>
    </row>
    <row r="769" spans="2:4">
      <c r="C769" t="s">
        <v>147</v>
      </c>
      <c r="D769">
        <f>AVERAGE(D752:D767)</f>
        <v>604</v>
      </c>
    </row>
    <row r="770" spans="2:4">
      <c r="C770" t="s">
        <v>139</v>
      </c>
      <c r="D770">
        <f>STDEVP(D752:D767)</f>
        <v>713.6503870944091</v>
      </c>
    </row>
    <row r="771" spans="2:4">
      <c r="B771" t="s">
        <v>107</v>
      </c>
      <c r="C771" t="s">
        <v>52</v>
      </c>
      <c r="D771">
        <v>11</v>
      </c>
    </row>
    <row r="772" spans="2:4">
      <c r="B772" t="s">
        <v>140</v>
      </c>
      <c r="C772" t="s">
        <v>52</v>
      </c>
      <c r="D772">
        <v>7</v>
      </c>
    </row>
    <row r="773" spans="2:4">
      <c r="B773" t="s">
        <v>126</v>
      </c>
      <c r="C773" t="s">
        <v>52</v>
      </c>
      <c r="D773">
        <v>120</v>
      </c>
    </row>
    <row r="774" spans="2:4">
      <c r="B774" t="s">
        <v>141</v>
      </c>
      <c r="C774" t="s">
        <v>100</v>
      </c>
      <c r="D774">
        <v>16</v>
      </c>
    </row>
    <row r="775" spans="2:4">
      <c r="B775" t="s">
        <v>142</v>
      </c>
      <c r="C775" t="s">
        <v>52</v>
      </c>
      <c r="D775">
        <v>4</v>
      </c>
    </row>
    <row r="776" spans="2:4">
      <c r="B776" t="s">
        <v>130</v>
      </c>
      <c r="C776" t="s">
        <v>52</v>
      </c>
      <c r="D776">
        <v>69</v>
      </c>
    </row>
    <row r="777" spans="2:4">
      <c r="B777" t="s">
        <v>121</v>
      </c>
      <c r="C777" t="s">
        <v>52</v>
      </c>
      <c r="D777">
        <v>38</v>
      </c>
    </row>
    <row r="778" spans="2:4">
      <c r="B778" t="s">
        <v>132</v>
      </c>
      <c r="C778" t="s">
        <v>52</v>
      </c>
      <c r="D778">
        <v>115</v>
      </c>
    </row>
    <row r="779" spans="2:4">
      <c r="B779" t="s">
        <v>144</v>
      </c>
      <c r="C779" t="s">
        <v>52</v>
      </c>
      <c r="D779">
        <v>5</v>
      </c>
    </row>
    <row r="780" spans="2:4">
      <c r="B780" t="s">
        <v>123</v>
      </c>
      <c r="C780" t="s">
        <v>52</v>
      </c>
      <c r="D780">
        <v>1</v>
      </c>
    </row>
    <row r="781" spans="2:4">
      <c r="B781" t="s">
        <v>134</v>
      </c>
      <c r="C781" t="s">
        <v>52</v>
      </c>
      <c r="D781">
        <v>48</v>
      </c>
    </row>
    <row r="782" spans="2:4">
      <c r="B782" t="s">
        <v>145</v>
      </c>
      <c r="C782" t="s">
        <v>52</v>
      </c>
      <c r="D782">
        <v>24</v>
      </c>
    </row>
    <row r="783" spans="2:4">
      <c r="B783" t="s">
        <v>136</v>
      </c>
      <c r="C783" t="s">
        <v>52</v>
      </c>
      <c r="D783">
        <v>3</v>
      </c>
    </row>
    <row r="784" spans="2:4">
      <c r="B784" t="s">
        <v>146</v>
      </c>
      <c r="C784" t="s">
        <v>52</v>
      </c>
      <c r="D784">
        <v>36</v>
      </c>
    </row>
    <row r="785" spans="2:4">
      <c r="C785" t="s">
        <v>14</v>
      </c>
      <c r="D785">
        <f>SUM(D771:D784)</f>
        <v>497</v>
      </c>
    </row>
    <row r="786" spans="2:4">
      <c r="C786" t="s">
        <v>147</v>
      </c>
      <c r="D786">
        <f>AVERAGE(D771:D784)</f>
        <v>35.5</v>
      </c>
    </row>
    <row r="787" spans="2:4">
      <c r="C787" t="s">
        <v>139</v>
      </c>
      <c r="D787">
        <f>STDEVP(D771:D784)</f>
        <v>38.58154629205152</v>
      </c>
    </row>
    <row r="788" spans="2:4">
      <c r="B788" t="s">
        <v>107</v>
      </c>
      <c r="C788" t="s">
        <v>53</v>
      </c>
      <c r="D788">
        <v>256</v>
      </c>
    </row>
    <row r="789" spans="2:4">
      <c r="B789" t="s">
        <v>140</v>
      </c>
      <c r="C789" t="s">
        <v>53</v>
      </c>
      <c r="D789">
        <v>652</v>
      </c>
    </row>
    <row r="790" spans="2:4">
      <c r="B790" t="s">
        <v>126</v>
      </c>
      <c r="C790" t="s">
        <v>53</v>
      </c>
      <c r="D790">
        <v>1006</v>
      </c>
    </row>
    <row r="791" spans="2:4">
      <c r="B791" t="s">
        <v>141</v>
      </c>
      <c r="C791" t="s">
        <v>101</v>
      </c>
      <c r="D791">
        <v>1155</v>
      </c>
    </row>
    <row r="792" spans="2:4">
      <c r="B792" t="s">
        <v>142</v>
      </c>
      <c r="C792" t="s">
        <v>53</v>
      </c>
      <c r="D792">
        <v>571</v>
      </c>
    </row>
    <row r="793" spans="2:4">
      <c r="B793" t="s">
        <v>143</v>
      </c>
      <c r="C793" t="s">
        <v>53</v>
      </c>
      <c r="D793">
        <v>98</v>
      </c>
    </row>
    <row r="794" spans="2:4">
      <c r="B794" t="s">
        <v>130</v>
      </c>
      <c r="C794" t="s">
        <v>53</v>
      </c>
      <c r="D794">
        <v>1315</v>
      </c>
    </row>
    <row r="795" spans="2:4">
      <c r="B795" t="s">
        <v>121</v>
      </c>
      <c r="C795" t="s">
        <v>53</v>
      </c>
      <c r="D795">
        <v>742</v>
      </c>
    </row>
    <row r="796" spans="2:4">
      <c r="B796" t="s">
        <v>119</v>
      </c>
      <c r="C796" t="s">
        <v>53</v>
      </c>
      <c r="D796">
        <v>7</v>
      </c>
    </row>
    <row r="797" spans="2:4">
      <c r="B797" t="s">
        <v>132</v>
      </c>
      <c r="C797" t="s">
        <v>53</v>
      </c>
      <c r="D797">
        <v>3341</v>
      </c>
    </row>
    <row r="798" spans="2:4">
      <c r="B798" t="s">
        <v>144</v>
      </c>
      <c r="C798" t="s">
        <v>53</v>
      </c>
      <c r="D798">
        <v>190</v>
      </c>
    </row>
    <row r="799" spans="2:4">
      <c r="B799" t="s">
        <v>123</v>
      </c>
      <c r="C799" t="s">
        <v>53</v>
      </c>
      <c r="D799">
        <v>85</v>
      </c>
    </row>
    <row r="800" spans="2:4">
      <c r="B800" t="s">
        <v>134</v>
      </c>
      <c r="C800" t="s">
        <v>53</v>
      </c>
      <c r="D800">
        <v>567</v>
      </c>
    </row>
    <row r="801" spans="2:4">
      <c r="B801" t="s">
        <v>145</v>
      </c>
      <c r="C801" t="s">
        <v>53</v>
      </c>
      <c r="D801">
        <v>474</v>
      </c>
    </row>
    <row r="802" spans="2:4">
      <c r="B802" t="s">
        <v>136</v>
      </c>
      <c r="C802" t="s">
        <v>53</v>
      </c>
      <c r="D802">
        <v>300</v>
      </c>
    </row>
    <row r="803" spans="2:4">
      <c r="B803" t="s">
        <v>146</v>
      </c>
      <c r="C803" t="s">
        <v>53</v>
      </c>
      <c r="D803">
        <v>1113</v>
      </c>
    </row>
    <row r="804" spans="2:4">
      <c r="C804" t="s">
        <v>14</v>
      </c>
      <c r="D804">
        <f>SUM(D788:D803)</f>
        <v>11872</v>
      </c>
    </row>
    <row r="805" spans="2:4">
      <c r="C805" t="s">
        <v>147</v>
      </c>
      <c r="D805">
        <f>AVERAGE(D788:D803)</f>
        <v>742</v>
      </c>
    </row>
    <row r="806" spans="2:4">
      <c r="C806" t="s">
        <v>139</v>
      </c>
      <c r="D806">
        <f>STDEVP(D788:D803)</f>
        <v>779.57119623546896</v>
      </c>
    </row>
    <row r="807" spans="2:4">
      <c r="B807" t="s">
        <v>140</v>
      </c>
      <c r="C807" t="s">
        <v>54</v>
      </c>
      <c r="D807">
        <v>2</v>
      </c>
    </row>
    <row r="808" spans="2:4">
      <c r="B808" t="s">
        <v>126</v>
      </c>
      <c r="C808" t="s">
        <v>54</v>
      </c>
      <c r="D808">
        <v>51</v>
      </c>
    </row>
    <row r="809" spans="2:4">
      <c r="B809" t="s">
        <v>141</v>
      </c>
      <c r="C809" t="s">
        <v>102</v>
      </c>
      <c r="D809">
        <v>10</v>
      </c>
    </row>
    <row r="810" spans="2:4">
      <c r="B810" t="s">
        <v>142</v>
      </c>
      <c r="C810" t="s">
        <v>54</v>
      </c>
      <c r="D810">
        <v>31</v>
      </c>
    </row>
    <row r="811" spans="2:4">
      <c r="B811" t="s">
        <v>130</v>
      </c>
      <c r="C811" t="s">
        <v>54</v>
      </c>
      <c r="D811">
        <v>22</v>
      </c>
    </row>
    <row r="812" spans="2:4">
      <c r="B812" t="s">
        <v>121</v>
      </c>
      <c r="C812" t="s">
        <v>102</v>
      </c>
      <c r="D812">
        <v>3</v>
      </c>
    </row>
    <row r="813" spans="2:4">
      <c r="B813" t="s">
        <v>132</v>
      </c>
      <c r="C813" t="s">
        <v>54</v>
      </c>
      <c r="D813">
        <v>79</v>
      </c>
    </row>
    <row r="814" spans="2:4">
      <c r="B814" t="s">
        <v>123</v>
      </c>
      <c r="C814" t="s">
        <v>54</v>
      </c>
      <c r="D814">
        <v>3</v>
      </c>
    </row>
    <row r="815" spans="2:4">
      <c r="B815" t="s">
        <v>134</v>
      </c>
      <c r="C815" t="s">
        <v>54</v>
      </c>
      <c r="D815">
        <v>32</v>
      </c>
    </row>
    <row r="816" spans="2:4">
      <c r="B816" t="s">
        <v>145</v>
      </c>
      <c r="C816" t="s">
        <v>54</v>
      </c>
      <c r="D816">
        <v>4</v>
      </c>
    </row>
    <row r="817" spans="2:4">
      <c r="B817" t="s">
        <v>136</v>
      </c>
      <c r="C817" t="s">
        <v>54</v>
      </c>
      <c r="D817">
        <v>3</v>
      </c>
    </row>
    <row r="818" spans="2:4">
      <c r="B818" t="s">
        <v>146</v>
      </c>
      <c r="C818" t="s">
        <v>54</v>
      </c>
      <c r="D818">
        <v>14</v>
      </c>
    </row>
    <row r="819" spans="2:4">
      <c r="C819" t="s">
        <v>14</v>
      </c>
      <c r="D819">
        <f>SUM(D807:D818)</f>
        <v>254</v>
      </c>
    </row>
    <row r="820" spans="2:4">
      <c r="C820" t="s">
        <v>147</v>
      </c>
      <c r="D820">
        <f>AVERAGE(D807:D818)</f>
        <v>21.166666666666668</v>
      </c>
    </row>
    <row r="821" spans="2:4">
      <c r="C821" t="s">
        <v>139</v>
      </c>
      <c r="D821">
        <f>STDEVP(D807:D818)</f>
        <v>22.872229644022223</v>
      </c>
    </row>
    <row r="822" spans="2:4">
      <c r="B822" t="s">
        <v>107</v>
      </c>
      <c r="C822" t="s">
        <v>55</v>
      </c>
      <c r="D822">
        <v>5</v>
      </c>
    </row>
    <row r="823" spans="2:4">
      <c r="B823" t="s">
        <v>126</v>
      </c>
      <c r="C823" t="s">
        <v>55</v>
      </c>
      <c r="D823">
        <v>32</v>
      </c>
    </row>
    <row r="824" spans="2:4">
      <c r="B824" t="s">
        <v>141</v>
      </c>
      <c r="C824" t="s">
        <v>55</v>
      </c>
      <c r="D824">
        <v>1</v>
      </c>
    </row>
    <row r="825" spans="2:4">
      <c r="B825" t="s">
        <v>142</v>
      </c>
      <c r="C825" t="s">
        <v>55</v>
      </c>
      <c r="D825">
        <v>32</v>
      </c>
    </row>
    <row r="826" spans="2:4">
      <c r="B826" t="s">
        <v>130</v>
      </c>
      <c r="C826" t="s">
        <v>55</v>
      </c>
      <c r="D826">
        <v>76</v>
      </c>
    </row>
    <row r="827" spans="2:4">
      <c r="B827" t="s">
        <v>121</v>
      </c>
      <c r="C827" t="s">
        <v>55</v>
      </c>
      <c r="D827">
        <v>14</v>
      </c>
    </row>
    <row r="828" spans="2:4">
      <c r="B828" t="s">
        <v>132</v>
      </c>
      <c r="C828" t="s">
        <v>55</v>
      </c>
      <c r="D828">
        <v>200</v>
      </c>
    </row>
    <row r="829" spans="2:4">
      <c r="B829" t="s">
        <v>144</v>
      </c>
      <c r="C829" t="s">
        <v>55</v>
      </c>
      <c r="D829">
        <v>10</v>
      </c>
    </row>
    <row r="830" spans="2:4">
      <c r="B830" t="s">
        <v>134</v>
      </c>
      <c r="C830" t="s">
        <v>55</v>
      </c>
      <c r="D830">
        <v>6</v>
      </c>
    </row>
    <row r="831" spans="2:4">
      <c r="B831" t="s">
        <v>145</v>
      </c>
      <c r="C831" t="s">
        <v>55</v>
      </c>
      <c r="D831">
        <v>8</v>
      </c>
    </row>
    <row r="832" spans="2:4">
      <c r="B832" t="s">
        <v>136</v>
      </c>
      <c r="C832" t="s">
        <v>55</v>
      </c>
      <c r="D832">
        <v>1</v>
      </c>
    </row>
    <row r="833" spans="2:4">
      <c r="B833" t="s">
        <v>146</v>
      </c>
      <c r="C833" t="s">
        <v>55</v>
      </c>
      <c r="D833">
        <v>4</v>
      </c>
    </row>
    <row r="834" spans="2:4">
      <c r="C834" t="s">
        <v>14</v>
      </c>
      <c r="D834">
        <f>SUM(D822:D833)</f>
        <v>389</v>
      </c>
    </row>
    <row r="835" spans="2:4">
      <c r="C835" t="s">
        <v>147</v>
      </c>
      <c r="D835">
        <f>AVERAGE(D822:D833)</f>
        <v>32.416666666666664</v>
      </c>
    </row>
    <row r="836" spans="2:4">
      <c r="C836" t="s">
        <v>139</v>
      </c>
      <c r="D836">
        <f>STDEVP(D822:D833)</f>
        <v>54.507581022174236</v>
      </c>
    </row>
    <row r="837" spans="2:4">
      <c r="B837" t="s">
        <v>141</v>
      </c>
      <c r="C837" t="s">
        <v>56</v>
      </c>
      <c r="D837">
        <v>1</v>
      </c>
    </row>
    <row r="838" spans="2:4">
      <c r="B838" t="s">
        <v>142</v>
      </c>
      <c r="C838" t="s">
        <v>56</v>
      </c>
      <c r="D838">
        <v>2</v>
      </c>
    </row>
    <row r="839" spans="2:4">
      <c r="B839" t="s">
        <v>130</v>
      </c>
      <c r="C839" t="s">
        <v>56</v>
      </c>
      <c r="D839">
        <v>2</v>
      </c>
    </row>
    <row r="840" spans="2:4">
      <c r="B840" t="s">
        <v>121</v>
      </c>
      <c r="C840" t="s">
        <v>56</v>
      </c>
      <c r="D840">
        <v>5</v>
      </c>
    </row>
    <row r="841" spans="2:4">
      <c r="B841" t="s">
        <v>119</v>
      </c>
      <c r="C841" t="s">
        <v>56</v>
      </c>
      <c r="D841">
        <v>1</v>
      </c>
    </row>
    <row r="842" spans="2:4">
      <c r="B842" t="s">
        <v>132</v>
      </c>
      <c r="C842" t="s">
        <v>56</v>
      </c>
      <c r="D842">
        <v>46</v>
      </c>
    </row>
    <row r="843" spans="2:4">
      <c r="B843" t="s">
        <v>134</v>
      </c>
      <c r="C843" t="s">
        <v>56</v>
      </c>
      <c r="D843">
        <v>39</v>
      </c>
    </row>
    <row r="844" spans="2:4">
      <c r="B844" t="s">
        <v>145</v>
      </c>
      <c r="C844" t="s">
        <v>56</v>
      </c>
      <c r="D844">
        <v>27</v>
      </c>
    </row>
    <row r="845" spans="2:4">
      <c r="B845" t="s">
        <v>146</v>
      </c>
      <c r="C845" t="s">
        <v>56</v>
      </c>
      <c r="D845">
        <v>8</v>
      </c>
    </row>
    <row r="846" spans="2:4">
      <c r="C846" t="s">
        <v>14</v>
      </c>
      <c r="D846">
        <f>SUM(D837:D845)</f>
        <v>131</v>
      </c>
    </row>
    <row r="847" spans="2:4">
      <c r="C847" t="s">
        <v>147</v>
      </c>
      <c r="D847">
        <f>AVERAGE(D837:D845)</f>
        <v>14.555555555555555</v>
      </c>
    </row>
    <row r="848" spans="2:4">
      <c r="C848" t="s">
        <v>139</v>
      </c>
      <c r="D848">
        <f>STDEVP(D837:D845)</f>
        <v>16.859623767458363</v>
      </c>
    </row>
    <row r="849" spans="4:4">
      <c r="D849">
        <f>MAX(D156:D170)</f>
        <v>224</v>
      </c>
    </row>
  </sheetData>
  <sortState ref="B3:D704">
    <sortCondition ref="C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selection activeCell="F8" sqref="F8"/>
    </sheetView>
  </sheetViews>
  <sheetFormatPr baseColWidth="10" defaultColWidth="8.83203125" defaultRowHeight="14" x14ac:dyDescent="0"/>
  <cols>
    <col min="2" max="2" width="39.33203125" customWidth="1"/>
  </cols>
  <sheetData>
    <row r="1" spans="1:4">
      <c r="A1" t="s">
        <v>148</v>
      </c>
      <c r="B1" t="s">
        <v>148</v>
      </c>
      <c r="C1" t="s">
        <v>105</v>
      </c>
      <c r="D1" t="s">
        <v>149</v>
      </c>
    </row>
    <row r="2" spans="1:4">
      <c r="A2" t="s">
        <v>50</v>
      </c>
      <c r="C2">
        <f>'Title Summary'!D749</f>
        <v>15871</v>
      </c>
      <c r="D2" s="22">
        <f>C2/16</f>
        <v>991.9375</v>
      </c>
    </row>
    <row r="3" spans="1:4">
      <c r="A3" t="s">
        <v>53</v>
      </c>
      <c r="C3">
        <f>'Title Summary'!D804</f>
        <v>11872</v>
      </c>
      <c r="D3" s="22">
        <f>C3/16</f>
        <v>742</v>
      </c>
    </row>
    <row r="4" spans="1:4">
      <c r="A4" t="s">
        <v>43</v>
      </c>
      <c r="C4">
        <f>'Title Summary'!D53</f>
        <v>9880</v>
      </c>
      <c r="D4" s="22">
        <f>C4/16</f>
        <v>617.5</v>
      </c>
    </row>
    <row r="5" spans="1:4">
      <c r="A5" t="s">
        <v>51</v>
      </c>
      <c r="C5">
        <f>'Title Summary'!D768</f>
        <v>9664</v>
      </c>
      <c r="D5" s="22">
        <f>C5/16</f>
        <v>604</v>
      </c>
    </row>
    <row r="6" spans="1:4">
      <c r="A6" t="s">
        <v>58</v>
      </c>
      <c r="C6">
        <f>'Title Summary'!D89</f>
        <v>9225</v>
      </c>
      <c r="D6" s="22">
        <f>C6/16</f>
        <v>576.5625</v>
      </c>
    </row>
    <row r="7" spans="1:4">
      <c r="A7" t="s">
        <v>36</v>
      </c>
      <c r="C7">
        <f>'Title Summary'!D547</f>
        <v>6661</v>
      </c>
      <c r="D7" s="22">
        <f>C7/15</f>
        <v>444.06666666666666</v>
      </c>
    </row>
    <row r="8" spans="1:4">
      <c r="A8" t="s">
        <v>49</v>
      </c>
      <c r="C8">
        <f>'Title Summary'!D730</f>
        <v>7081</v>
      </c>
      <c r="D8" s="22">
        <f>C8/16</f>
        <v>442.5625</v>
      </c>
    </row>
    <row r="9" spans="1:4">
      <c r="A9" t="s">
        <v>15</v>
      </c>
      <c r="C9">
        <f>'Title Summary'!D153</f>
        <v>6373</v>
      </c>
      <c r="D9" s="22">
        <f>C9/15</f>
        <v>424.86666666666667</v>
      </c>
    </row>
    <row r="10" spans="1:4">
      <c r="A10" t="s">
        <v>20</v>
      </c>
      <c r="C10">
        <f>'Title Summary'!D295</f>
        <v>6797</v>
      </c>
      <c r="D10" s="22">
        <f>C10/16</f>
        <v>424.8125</v>
      </c>
    </row>
    <row r="11" spans="1:4">
      <c r="A11" t="s">
        <v>18</v>
      </c>
      <c r="C11">
        <f>'Title Summary'!D257</f>
        <v>6473</v>
      </c>
      <c r="D11" s="22">
        <f>C11/16</f>
        <v>404.5625</v>
      </c>
    </row>
    <row r="12" spans="1:4">
      <c r="A12" t="s">
        <v>26</v>
      </c>
      <c r="C12">
        <f>'Title Summary'!D314</f>
        <v>6124</v>
      </c>
      <c r="D12" s="22">
        <f>C12/16</f>
        <v>382.75</v>
      </c>
    </row>
    <row r="13" spans="1:4">
      <c r="A13" t="s">
        <v>29</v>
      </c>
      <c r="C13">
        <f>'Title Summary'!D421</f>
        <v>5609</v>
      </c>
      <c r="D13" s="22">
        <f>C13/15</f>
        <v>373.93333333333334</v>
      </c>
    </row>
    <row r="14" spans="1:4">
      <c r="A14" t="s">
        <v>48</v>
      </c>
      <c r="C14">
        <f>'Title Summary'!D711</f>
        <v>5464</v>
      </c>
      <c r="D14" s="22">
        <f>C14/16</f>
        <v>341.5</v>
      </c>
    </row>
    <row r="15" spans="1:4">
      <c r="A15" t="s">
        <v>46</v>
      </c>
      <c r="C15">
        <f>'Title Summary'!D674</f>
        <v>5133</v>
      </c>
      <c r="D15" s="22">
        <f>C15/16</f>
        <v>320.8125</v>
      </c>
    </row>
    <row r="16" spans="1:4">
      <c r="A16" t="s">
        <v>16</v>
      </c>
      <c r="C16">
        <f>'Title Summary'!D190</f>
        <v>4547</v>
      </c>
      <c r="D16" s="22">
        <f>C16/16</f>
        <v>284.1875</v>
      </c>
    </row>
    <row r="17" spans="1:4">
      <c r="A17" t="s">
        <v>35</v>
      </c>
      <c r="C17">
        <f>'Title Summary'!D529</f>
        <v>4399</v>
      </c>
      <c r="D17" s="22">
        <f>C17/16</f>
        <v>274.9375</v>
      </c>
    </row>
    <row r="18" spans="1:4">
      <c r="A18" t="s">
        <v>34</v>
      </c>
      <c r="C18">
        <f>'Title Summary'!D510</f>
        <v>4224</v>
      </c>
      <c r="D18" s="22">
        <f>C18/16</f>
        <v>264</v>
      </c>
    </row>
    <row r="19" spans="1:4">
      <c r="A19" t="s">
        <v>27</v>
      </c>
      <c r="C19">
        <f>'Title Summary'!D385</f>
        <v>3794</v>
      </c>
      <c r="D19" s="22">
        <f>C19/15</f>
        <v>252.93333333333334</v>
      </c>
    </row>
    <row r="20" spans="1:4">
      <c r="A20" t="s">
        <v>22</v>
      </c>
      <c r="C20">
        <f>'Title Summary'!D349</f>
        <v>3995</v>
      </c>
      <c r="D20" s="22">
        <f>C20/16</f>
        <v>249.6875</v>
      </c>
    </row>
    <row r="21" spans="1:4">
      <c r="A21" t="s">
        <v>17</v>
      </c>
      <c r="C21">
        <f>'Title Summary'!D238</f>
        <v>3760</v>
      </c>
      <c r="D21" s="22">
        <f>C21/16</f>
        <v>235</v>
      </c>
    </row>
    <row r="22" spans="1:4">
      <c r="A22" t="s">
        <v>30</v>
      </c>
      <c r="C22">
        <f>'Title Summary'!D439</f>
        <v>3297</v>
      </c>
      <c r="D22" s="22">
        <f>C22/15</f>
        <v>219.8</v>
      </c>
    </row>
    <row r="23" spans="1:4">
      <c r="A23" t="s">
        <v>41</v>
      </c>
      <c r="C23">
        <f>'Title Summary'!D636</f>
        <v>3440</v>
      </c>
      <c r="D23" s="22">
        <f>C23/16</f>
        <v>215</v>
      </c>
    </row>
    <row r="24" spans="1:4">
      <c r="A24" t="s">
        <v>38</v>
      </c>
      <c r="C24">
        <f>'Title Summary'!D582</f>
        <v>3131</v>
      </c>
      <c r="D24" s="22">
        <f>C24/16</f>
        <v>195.6875</v>
      </c>
    </row>
    <row r="25" spans="1:4">
      <c r="A25" t="s">
        <v>60</v>
      </c>
      <c r="C25">
        <f>'Title Summary'!D126</f>
        <v>2656</v>
      </c>
      <c r="D25" s="22">
        <f>C25/16</f>
        <v>166</v>
      </c>
    </row>
    <row r="26" spans="1:4">
      <c r="A26" t="s">
        <v>47</v>
      </c>
      <c r="C26">
        <f>'Title Summary'!D692</f>
        <v>2184</v>
      </c>
      <c r="D26" s="22">
        <f>C26/15</f>
        <v>145.6</v>
      </c>
    </row>
    <row r="27" spans="1:4">
      <c r="A27" t="s">
        <v>59</v>
      </c>
      <c r="C27">
        <f>'Title Summary'!D107</f>
        <v>2182</v>
      </c>
      <c r="D27" s="22">
        <f>C27/15</f>
        <v>145.46666666666667</v>
      </c>
    </row>
    <row r="28" spans="1:4">
      <c r="A28" t="s">
        <v>28</v>
      </c>
      <c r="C28">
        <f>'Title Summary'!D403</f>
        <v>1946</v>
      </c>
      <c r="D28" s="22">
        <f>C28/15</f>
        <v>129.73333333333332</v>
      </c>
    </row>
    <row r="29" spans="1:4">
      <c r="A29" t="s">
        <v>42</v>
      </c>
      <c r="C29">
        <f>'Title Summary'!D655</f>
        <v>2053</v>
      </c>
      <c r="D29" s="22">
        <f>C29/16</f>
        <v>128.3125</v>
      </c>
    </row>
    <row r="30" spans="1:4">
      <c r="A30" t="s">
        <v>33</v>
      </c>
      <c r="C30">
        <f>'Title Summary'!D491</f>
        <v>1646</v>
      </c>
      <c r="D30" s="22">
        <f>C30/16</f>
        <v>102.875</v>
      </c>
    </row>
    <row r="31" spans="1:4">
      <c r="A31" t="s">
        <v>57</v>
      </c>
      <c r="C31">
        <f>'Title Summary'!D70</f>
        <v>1434</v>
      </c>
      <c r="D31" s="22">
        <f>C31/14</f>
        <v>102.42857142857143</v>
      </c>
    </row>
    <row r="32" spans="1:4">
      <c r="A32" t="s">
        <v>40</v>
      </c>
      <c r="C32">
        <f>'Title Summary'!D617</f>
        <v>1485</v>
      </c>
      <c r="D32" s="22">
        <f>C32/15</f>
        <v>99</v>
      </c>
    </row>
    <row r="33" spans="1:4">
      <c r="A33" t="s">
        <v>44</v>
      </c>
      <c r="C33">
        <f>'Title Summary'!D19</f>
        <v>1311</v>
      </c>
      <c r="D33" s="22">
        <f>C33/16</f>
        <v>81.9375</v>
      </c>
    </row>
    <row r="34" spans="1:4">
      <c r="A34" t="s">
        <v>45</v>
      </c>
      <c r="C34">
        <f>'Title Summary'!D34</f>
        <v>900</v>
      </c>
      <c r="D34">
        <f>C34/12</f>
        <v>75</v>
      </c>
    </row>
    <row r="35" spans="1:4">
      <c r="A35" t="s">
        <v>32</v>
      </c>
      <c r="C35">
        <f>'Title Summary'!D472</f>
        <v>1131</v>
      </c>
      <c r="D35" s="22">
        <f>C35/16</f>
        <v>70.6875</v>
      </c>
    </row>
    <row r="36" spans="1:4">
      <c r="A36" t="s">
        <v>25</v>
      </c>
      <c r="C36">
        <f>'Title Summary'!D367</f>
        <v>886</v>
      </c>
      <c r="D36" s="22">
        <f>C36/15</f>
        <v>59.06666666666667</v>
      </c>
    </row>
    <row r="37" spans="1:4">
      <c r="A37" t="s">
        <v>39</v>
      </c>
      <c r="C37">
        <f>'Title Summary'!D599</f>
        <v>782</v>
      </c>
      <c r="D37" s="22">
        <f>C37/14</f>
        <v>55.857142857142854</v>
      </c>
    </row>
    <row r="38" spans="1:4">
      <c r="A38" t="s">
        <v>19</v>
      </c>
      <c r="C38">
        <f>'Title Summary'!D276</f>
        <v>889</v>
      </c>
      <c r="D38" s="22">
        <f>C38/16</f>
        <v>55.5625</v>
      </c>
    </row>
    <row r="39" spans="1:4">
      <c r="A39" t="s">
        <v>21</v>
      </c>
      <c r="C39">
        <f>'Title Summary'!D330</f>
        <v>674</v>
      </c>
      <c r="D39" s="22">
        <f>C39/13</f>
        <v>51.846153846153847</v>
      </c>
    </row>
    <row r="40" spans="1:4">
      <c r="A40" t="s">
        <v>23</v>
      </c>
      <c r="C40">
        <f>'Title Summary'!D171</f>
        <v>585</v>
      </c>
      <c r="D40" s="22">
        <f>C40/15</f>
        <v>39</v>
      </c>
    </row>
    <row r="41" spans="1:4">
      <c r="A41" t="s">
        <v>52</v>
      </c>
      <c r="C41">
        <f>'Title Summary'!D785</f>
        <v>497</v>
      </c>
      <c r="D41" s="22">
        <f>C41/14</f>
        <v>35.5</v>
      </c>
    </row>
    <row r="42" spans="1:4">
      <c r="A42" t="s">
        <v>55</v>
      </c>
      <c r="C42">
        <f>'Title Summary'!D834</f>
        <v>389</v>
      </c>
      <c r="D42" s="22">
        <f>C42/12</f>
        <v>32.416666666666664</v>
      </c>
    </row>
    <row r="43" spans="1:4">
      <c r="A43" t="s">
        <v>24</v>
      </c>
      <c r="C43">
        <f>'Title Summary'!D219</f>
        <v>389</v>
      </c>
      <c r="D43" s="22">
        <f>C43/13</f>
        <v>29.923076923076923</v>
      </c>
    </row>
    <row r="44" spans="1:4">
      <c r="A44" t="s">
        <v>37</v>
      </c>
      <c r="C44">
        <f>'Title Summary'!D563</f>
        <v>333</v>
      </c>
      <c r="D44" s="22">
        <f>C44/13</f>
        <v>25.615384615384617</v>
      </c>
    </row>
    <row r="45" spans="1:4">
      <c r="A45" t="s">
        <v>54</v>
      </c>
      <c r="C45">
        <f>'Title Summary'!D819</f>
        <v>254</v>
      </c>
      <c r="D45" s="22">
        <f>C45/12</f>
        <v>21.166666666666668</v>
      </c>
    </row>
    <row r="46" spans="1:4">
      <c r="A46" t="s">
        <v>31</v>
      </c>
      <c r="C46">
        <f>'Title Summary'!D453</f>
        <v>184</v>
      </c>
      <c r="D46" s="22">
        <f>C46/11</f>
        <v>16.727272727272727</v>
      </c>
    </row>
    <row r="47" spans="1:4">
      <c r="A47" t="s">
        <v>56</v>
      </c>
      <c r="C47">
        <f>'Title Summary'!D846</f>
        <v>131</v>
      </c>
      <c r="D47" s="22">
        <f>C47/9</f>
        <v>14.555555555555555</v>
      </c>
    </row>
    <row r="48" spans="1:4">
      <c r="A48" t="s">
        <v>61</v>
      </c>
      <c r="C48">
        <f>'Title Summary'!D135</f>
        <v>19</v>
      </c>
      <c r="D48" s="22">
        <f>C48/6</f>
        <v>3.1666666666666665</v>
      </c>
    </row>
    <row r="49" spans="1:4">
      <c r="A49" t="s">
        <v>63</v>
      </c>
      <c r="C49">
        <f>'Title Summary'!D203</f>
        <v>26</v>
      </c>
      <c r="D49">
        <v>3</v>
      </c>
    </row>
  </sheetData>
  <sortState ref="A1:D107">
    <sortCondition descending="1" ref="D1:D107"/>
  </sortState>
  <pageMargins left="0.7" right="0.7" top="0.75" bottom="0.75" header="0.3" footer="0.3"/>
  <ignoredErrors>
    <ignoredError sqref="D19 D22 D34 D7:D8 D9 D1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P46"/>
  <sheetViews>
    <sheetView tabSelected="1" topLeftCell="A26" workbookViewId="0">
      <selection activeCell="A50" sqref="A50"/>
    </sheetView>
  </sheetViews>
  <sheetFormatPr baseColWidth="10" defaultColWidth="8.83203125" defaultRowHeight="14" x14ac:dyDescent="0"/>
  <cols>
    <col min="1" max="1" width="45.33203125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3886</v>
      </c>
      <c r="C2" s="5">
        <v>817</v>
      </c>
      <c r="D2" s="5">
        <v>3069</v>
      </c>
      <c r="E2" s="5">
        <v>376</v>
      </c>
      <c r="F2" s="5">
        <v>418</v>
      </c>
      <c r="G2" s="5">
        <v>585</v>
      </c>
      <c r="H2" s="5">
        <v>243</v>
      </c>
      <c r="I2" s="5">
        <v>233</v>
      </c>
      <c r="J2" s="5">
        <v>184</v>
      </c>
      <c r="K2" s="5">
        <v>131</v>
      </c>
      <c r="L2" s="5">
        <v>89</v>
      </c>
      <c r="M2" s="5">
        <v>279</v>
      </c>
      <c r="N2" s="5">
        <v>521</v>
      </c>
      <c r="O2" s="5">
        <v>617</v>
      </c>
      <c r="P2" s="5">
        <v>210</v>
      </c>
    </row>
    <row r="3" spans="1:16">
      <c r="A3" s="1" t="s">
        <v>50</v>
      </c>
      <c r="B3" s="2">
        <v>622</v>
      </c>
      <c r="C3" s="2">
        <v>126</v>
      </c>
      <c r="D3" s="2">
        <v>496</v>
      </c>
      <c r="E3" s="2">
        <v>85</v>
      </c>
      <c r="F3" s="2">
        <v>63</v>
      </c>
      <c r="G3" s="2">
        <v>123</v>
      </c>
      <c r="H3" s="2">
        <v>49</v>
      </c>
      <c r="I3" s="2">
        <v>13</v>
      </c>
      <c r="J3" s="2">
        <v>28</v>
      </c>
      <c r="K3" s="2">
        <v>21</v>
      </c>
      <c r="L3" s="2">
        <v>17</v>
      </c>
      <c r="M3" s="2">
        <v>51</v>
      </c>
      <c r="N3" s="2">
        <v>77</v>
      </c>
      <c r="O3" s="2">
        <v>56</v>
      </c>
      <c r="P3" s="2">
        <v>39</v>
      </c>
    </row>
    <row r="4" spans="1:16">
      <c r="A4" s="1" t="s">
        <v>16</v>
      </c>
      <c r="B4" s="2">
        <v>443</v>
      </c>
      <c r="C4" s="2">
        <v>52</v>
      </c>
      <c r="D4" s="2">
        <v>391</v>
      </c>
      <c r="E4" s="2">
        <v>9</v>
      </c>
      <c r="F4" s="2">
        <v>22</v>
      </c>
      <c r="G4" s="2">
        <v>35</v>
      </c>
      <c r="H4" s="2">
        <v>15</v>
      </c>
      <c r="I4" s="2">
        <v>94</v>
      </c>
      <c r="J4" s="2">
        <v>42</v>
      </c>
      <c r="K4" s="2">
        <v>5</v>
      </c>
      <c r="L4" s="2">
        <v>6</v>
      </c>
      <c r="M4" s="2">
        <v>69</v>
      </c>
      <c r="N4" s="2">
        <v>78</v>
      </c>
      <c r="O4" s="2">
        <v>53</v>
      </c>
      <c r="P4" s="2">
        <v>15</v>
      </c>
    </row>
    <row r="5" spans="1:16">
      <c r="A5" s="1" t="s">
        <v>53</v>
      </c>
      <c r="B5" s="2">
        <v>256</v>
      </c>
      <c r="C5" s="2">
        <v>39</v>
      </c>
      <c r="D5" s="2">
        <v>217</v>
      </c>
      <c r="E5" s="2">
        <v>32</v>
      </c>
      <c r="F5" s="2">
        <v>26</v>
      </c>
      <c r="G5" s="2">
        <v>13</v>
      </c>
      <c r="H5" s="2">
        <v>18</v>
      </c>
      <c r="I5" s="2">
        <v>13</v>
      </c>
      <c r="J5" s="2">
        <v>7</v>
      </c>
      <c r="K5" s="2">
        <v>7</v>
      </c>
      <c r="L5" s="2">
        <v>1</v>
      </c>
      <c r="M5" s="2">
        <v>23</v>
      </c>
      <c r="N5" s="2">
        <v>46</v>
      </c>
      <c r="O5" s="2">
        <v>57</v>
      </c>
      <c r="P5" s="2">
        <v>13</v>
      </c>
    </row>
    <row r="6" spans="1:16">
      <c r="A6" s="1" t="s">
        <v>58</v>
      </c>
      <c r="B6" s="2">
        <v>243</v>
      </c>
      <c r="C6" s="2">
        <v>41</v>
      </c>
      <c r="D6" s="2">
        <v>202</v>
      </c>
      <c r="E6" s="2">
        <v>26</v>
      </c>
      <c r="F6" s="2">
        <v>66</v>
      </c>
      <c r="G6" s="2">
        <v>24</v>
      </c>
      <c r="H6" s="2">
        <v>20</v>
      </c>
      <c r="I6" s="2">
        <v>10</v>
      </c>
      <c r="J6" s="2">
        <v>3</v>
      </c>
      <c r="K6" s="2">
        <v>1</v>
      </c>
      <c r="L6" s="2">
        <v>3</v>
      </c>
      <c r="M6" s="2">
        <v>13</v>
      </c>
      <c r="N6" s="2">
        <v>25</v>
      </c>
      <c r="O6" s="2">
        <v>40</v>
      </c>
      <c r="P6" s="2">
        <v>12</v>
      </c>
    </row>
    <row r="7" spans="1:16">
      <c r="A7" s="1" t="s">
        <v>20</v>
      </c>
      <c r="B7" s="2">
        <v>220</v>
      </c>
      <c r="C7" s="2">
        <v>52</v>
      </c>
      <c r="D7" s="2">
        <v>168</v>
      </c>
      <c r="E7" s="2">
        <v>8</v>
      </c>
      <c r="F7" s="2">
        <v>14</v>
      </c>
      <c r="G7" s="2">
        <v>48</v>
      </c>
      <c r="H7" s="2">
        <v>13</v>
      </c>
      <c r="I7" s="2">
        <v>12</v>
      </c>
      <c r="J7" s="2">
        <v>18</v>
      </c>
      <c r="K7" s="2">
        <v>14</v>
      </c>
      <c r="L7" s="2">
        <v>4</v>
      </c>
      <c r="M7" s="2">
        <v>11</v>
      </c>
      <c r="N7" s="2">
        <v>35</v>
      </c>
      <c r="O7" s="2">
        <v>31</v>
      </c>
      <c r="P7" s="2">
        <v>12</v>
      </c>
    </row>
    <row r="8" spans="1:16">
      <c r="A8" s="1" t="s">
        <v>48</v>
      </c>
      <c r="B8" s="2">
        <v>202</v>
      </c>
      <c r="C8" s="2">
        <v>47</v>
      </c>
      <c r="D8" s="2">
        <v>155</v>
      </c>
      <c r="E8" s="2">
        <v>15</v>
      </c>
      <c r="F8" s="2">
        <v>30</v>
      </c>
      <c r="G8" s="2">
        <v>58</v>
      </c>
      <c r="H8" s="2">
        <v>9</v>
      </c>
      <c r="I8" s="2">
        <v>11</v>
      </c>
      <c r="J8" s="2">
        <v>2</v>
      </c>
      <c r="K8" s="2">
        <v>6</v>
      </c>
      <c r="L8" s="2">
        <v>4</v>
      </c>
      <c r="M8" s="2">
        <v>5</v>
      </c>
      <c r="N8" s="2">
        <v>30</v>
      </c>
      <c r="O8" s="2">
        <v>24</v>
      </c>
      <c r="P8" s="2">
        <v>8</v>
      </c>
    </row>
    <row r="9" spans="1:16">
      <c r="A9" s="1" t="s">
        <v>51</v>
      </c>
      <c r="B9" s="2">
        <v>191</v>
      </c>
      <c r="C9" s="2">
        <v>55</v>
      </c>
      <c r="D9" s="2">
        <v>136</v>
      </c>
      <c r="E9" s="2">
        <v>7</v>
      </c>
      <c r="F9" s="2">
        <v>8</v>
      </c>
      <c r="G9" s="2">
        <v>37</v>
      </c>
      <c r="H9" s="2">
        <v>13</v>
      </c>
      <c r="I9" s="2">
        <v>2</v>
      </c>
      <c r="J9" s="2">
        <v>10</v>
      </c>
      <c r="K9" s="2">
        <v>13</v>
      </c>
      <c r="L9" s="2">
        <v>2</v>
      </c>
      <c r="M9" s="2">
        <v>13</v>
      </c>
      <c r="N9" s="2">
        <v>22</v>
      </c>
      <c r="O9" s="2">
        <v>40</v>
      </c>
      <c r="P9" s="2">
        <v>24</v>
      </c>
    </row>
    <row r="10" spans="1:16">
      <c r="A10" s="1" t="s">
        <v>36</v>
      </c>
      <c r="B10" s="2">
        <v>153</v>
      </c>
      <c r="C10" s="2">
        <v>49</v>
      </c>
      <c r="D10" s="2">
        <v>104</v>
      </c>
      <c r="E10" s="2">
        <v>25</v>
      </c>
      <c r="F10" s="2">
        <v>13</v>
      </c>
      <c r="G10" s="2">
        <v>30</v>
      </c>
      <c r="H10" s="2">
        <v>8</v>
      </c>
      <c r="I10" s="2">
        <v>5</v>
      </c>
      <c r="J10" s="2">
        <v>8</v>
      </c>
      <c r="K10" s="2">
        <v>0</v>
      </c>
      <c r="L10" s="2">
        <v>1</v>
      </c>
      <c r="M10" s="2">
        <v>10</v>
      </c>
      <c r="N10" s="2">
        <v>25</v>
      </c>
      <c r="O10" s="2">
        <v>22</v>
      </c>
      <c r="P10" s="2">
        <v>6</v>
      </c>
    </row>
    <row r="11" spans="1:16">
      <c r="A11" s="1" t="s">
        <v>34</v>
      </c>
      <c r="B11" s="2">
        <v>134</v>
      </c>
      <c r="C11" s="2">
        <v>24</v>
      </c>
      <c r="D11" s="2">
        <v>110</v>
      </c>
      <c r="E11" s="2">
        <v>8</v>
      </c>
      <c r="F11" s="2">
        <v>10</v>
      </c>
      <c r="G11" s="2">
        <v>20</v>
      </c>
      <c r="H11" s="2">
        <v>6</v>
      </c>
      <c r="I11" s="2">
        <v>3</v>
      </c>
      <c r="J11" s="2">
        <v>2</v>
      </c>
      <c r="K11" s="2">
        <v>0</v>
      </c>
      <c r="L11" s="2">
        <v>6</v>
      </c>
      <c r="M11" s="2">
        <v>9</v>
      </c>
      <c r="N11" s="2">
        <v>18</v>
      </c>
      <c r="O11" s="2">
        <v>45</v>
      </c>
      <c r="P11" s="2">
        <v>7</v>
      </c>
    </row>
    <row r="12" spans="1:16">
      <c r="A12" s="1" t="s">
        <v>46</v>
      </c>
      <c r="B12" s="2">
        <v>128</v>
      </c>
      <c r="C12" s="2">
        <v>25</v>
      </c>
      <c r="D12" s="2">
        <v>103</v>
      </c>
      <c r="E12" s="2">
        <v>14</v>
      </c>
      <c r="F12" s="2">
        <v>17</v>
      </c>
      <c r="G12" s="2">
        <v>16</v>
      </c>
      <c r="H12" s="2">
        <v>7</v>
      </c>
      <c r="I12" s="2">
        <v>9</v>
      </c>
      <c r="J12" s="2">
        <v>1</v>
      </c>
      <c r="K12" s="2">
        <v>1</v>
      </c>
      <c r="L12" s="2">
        <v>3</v>
      </c>
      <c r="M12" s="2">
        <v>11</v>
      </c>
      <c r="N12" s="2">
        <v>10</v>
      </c>
      <c r="O12" s="2">
        <v>33</v>
      </c>
      <c r="P12" s="2">
        <v>6</v>
      </c>
    </row>
    <row r="13" spans="1:16">
      <c r="A13" s="1" t="s">
        <v>35</v>
      </c>
      <c r="B13" s="2">
        <v>127</v>
      </c>
      <c r="C13" s="2">
        <v>31</v>
      </c>
      <c r="D13" s="2">
        <v>96</v>
      </c>
      <c r="E13" s="2">
        <v>15</v>
      </c>
      <c r="F13" s="2">
        <v>7</v>
      </c>
      <c r="G13" s="2">
        <v>32</v>
      </c>
      <c r="H13" s="2">
        <v>12</v>
      </c>
      <c r="I13" s="2">
        <v>6</v>
      </c>
      <c r="J13" s="2">
        <v>2</v>
      </c>
      <c r="K13" s="2">
        <v>2</v>
      </c>
      <c r="L13" s="2">
        <v>3</v>
      </c>
      <c r="M13" s="2">
        <v>7</v>
      </c>
      <c r="N13" s="2">
        <v>19</v>
      </c>
      <c r="O13" s="2">
        <v>16</v>
      </c>
      <c r="P13" s="2">
        <v>6</v>
      </c>
    </row>
    <row r="14" spans="1:16">
      <c r="A14" s="1" t="s">
        <v>26</v>
      </c>
      <c r="B14" s="2">
        <v>112</v>
      </c>
      <c r="C14" s="2">
        <v>20</v>
      </c>
      <c r="D14" s="2">
        <v>92</v>
      </c>
      <c r="E14" s="2">
        <v>18</v>
      </c>
      <c r="F14" s="2">
        <v>18</v>
      </c>
      <c r="G14" s="2">
        <v>10</v>
      </c>
      <c r="H14" s="2">
        <v>3</v>
      </c>
      <c r="I14" s="2">
        <v>1</v>
      </c>
      <c r="J14" s="2">
        <v>0</v>
      </c>
      <c r="K14" s="2">
        <v>11</v>
      </c>
      <c r="L14" s="2">
        <v>7</v>
      </c>
      <c r="M14" s="2">
        <v>2</v>
      </c>
      <c r="N14" s="2">
        <v>11</v>
      </c>
      <c r="O14" s="2">
        <v>24</v>
      </c>
      <c r="P14" s="2">
        <v>7</v>
      </c>
    </row>
    <row r="15" spans="1:16">
      <c r="A15" s="1" t="s">
        <v>41</v>
      </c>
      <c r="B15" s="2">
        <v>112</v>
      </c>
      <c r="C15" s="2">
        <v>28</v>
      </c>
      <c r="D15" s="2">
        <v>84</v>
      </c>
      <c r="E15" s="2">
        <v>17</v>
      </c>
      <c r="F15" s="2">
        <v>15</v>
      </c>
      <c r="G15" s="2">
        <v>16</v>
      </c>
      <c r="H15" s="2">
        <v>7</v>
      </c>
      <c r="I15" s="2">
        <v>0</v>
      </c>
      <c r="J15" s="2">
        <v>6</v>
      </c>
      <c r="K15" s="2">
        <v>0</v>
      </c>
      <c r="L15" s="2">
        <v>1</v>
      </c>
      <c r="M15" s="2">
        <v>2</v>
      </c>
      <c r="N15" s="2">
        <v>19</v>
      </c>
      <c r="O15" s="2">
        <v>18</v>
      </c>
      <c r="P15" s="2">
        <v>11</v>
      </c>
    </row>
    <row r="16" spans="1:16">
      <c r="A16" s="1" t="s">
        <v>18</v>
      </c>
      <c r="B16" s="2">
        <v>104</v>
      </c>
      <c r="C16" s="2">
        <v>24</v>
      </c>
      <c r="D16" s="2">
        <v>80</v>
      </c>
      <c r="E16" s="2">
        <v>1</v>
      </c>
      <c r="F16" s="2">
        <v>19</v>
      </c>
      <c r="G16" s="2">
        <v>8</v>
      </c>
      <c r="H16" s="2">
        <v>2</v>
      </c>
      <c r="I16" s="2">
        <v>10</v>
      </c>
      <c r="J16" s="2">
        <v>2</v>
      </c>
      <c r="K16" s="2">
        <v>16</v>
      </c>
      <c r="L16" s="2">
        <v>2</v>
      </c>
      <c r="M16" s="2">
        <v>7</v>
      </c>
      <c r="N16" s="2">
        <v>15</v>
      </c>
      <c r="O16" s="2">
        <v>20</v>
      </c>
      <c r="P16" s="2">
        <v>2</v>
      </c>
    </row>
    <row r="17" spans="1:16">
      <c r="A17" s="1" t="s">
        <v>15</v>
      </c>
      <c r="B17" s="2">
        <v>98</v>
      </c>
      <c r="C17" s="2">
        <v>23</v>
      </c>
      <c r="D17" s="2">
        <v>75</v>
      </c>
      <c r="E17" s="2">
        <v>22</v>
      </c>
      <c r="F17" s="2">
        <v>10</v>
      </c>
      <c r="G17" s="2">
        <v>13</v>
      </c>
      <c r="H17" s="2">
        <v>1</v>
      </c>
      <c r="I17" s="2">
        <v>11</v>
      </c>
      <c r="J17" s="2">
        <v>7</v>
      </c>
      <c r="K17" s="2">
        <v>6</v>
      </c>
      <c r="L17" s="2">
        <v>1</v>
      </c>
      <c r="M17" s="2">
        <v>4</v>
      </c>
      <c r="N17" s="2">
        <v>14</v>
      </c>
      <c r="O17" s="2">
        <v>6</v>
      </c>
      <c r="P17" s="2">
        <v>3</v>
      </c>
    </row>
    <row r="18" spans="1:16">
      <c r="A18" s="1" t="s">
        <v>43</v>
      </c>
      <c r="B18" s="2">
        <v>94</v>
      </c>
      <c r="C18" s="2">
        <v>9</v>
      </c>
      <c r="D18" s="2">
        <v>85</v>
      </c>
      <c r="E18" s="2">
        <v>20</v>
      </c>
      <c r="F18" s="2">
        <v>14</v>
      </c>
      <c r="G18" s="2">
        <v>11</v>
      </c>
      <c r="H18" s="2">
        <v>12</v>
      </c>
      <c r="I18" s="2">
        <v>3</v>
      </c>
      <c r="J18" s="2">
        <v>2</v>
      </c>
      <c r="K18" s="2">
        <v>3</v>
      </c>
      <c r="L18" s="2">
        <v>0</v>
      </c>
      <c r="M18" s="2">
        <v>4</v>
      </c>
      <c r="N18" s="2">
        <v>9</v>
      </c>
      <c r="O18" s="2">
        <v>12</v>
      </c>
      <c r="P18" s="2">
        <v>4</v>
      </c>
    </row>
    <row r="19" spans="1:16">
      <c r="A19" s="1" t="s">
        <v>38</v>
      </c>
      <c r="B19" s="2">
        <v>73</v>
      </c>
      <c r="C19" s="2">
        <v>19</v>
      </c>
      <c r="D19" s="2">
        <v>54</v>
      </c>
      <c r="E19" s="2">
        <v>5</v>
      </c>
      <c r="F19" s="2">
        <v>7</v>
      </c>
      <c r="G19" s="2">
        <v>25</v>
      </c>
      <c r="H19" s="2">
        <v>5</v>
      </c>
      <c r="I19" s="2">
        <v>4</v>
      </c>
      <c r="J19" s="2">
        <v>6</v>
      </c>
      <c r="K19" s="2">
        <v>2</v>
      </c>
      <c r="L19" s="2">
        <v>2</v>
      </c>
      <c r="M19" s="2">
        <v>1</v>
      </c>
      <c r="N19" s="2">
        <v>3</v>
      </c>
      <c r="O19" s="2">
        <v>8</v>
      </c>
      <c r="P19" s="2">
        <v>5</v>
      </c>
    </row>
    <row r="20" spans="1:16">
      <c r="A20" s="1" t="s">
        <v>47</v>
      </c>
      <c r="B20" s="2">
        <v>65</v>
      </c>
      <c r="C20" s="2">
        <v>17</v>
      </c>
      <c r="D20" s="2">
        <v>48</v>
      </c>
      <c r="E20" s="2">
        <v>3</v>
      </c>
      <c r="F20" s="2">
        <v>5</v>
      </c>
      <c r="G20" s="2">
        <v>11</v>
      </c>
      <c r="H20" s="2">
        <v>7</v>
      </c>
      <c r="I20" s="2">
        <v>6</v>
      </c>
      <c r="J20" s="2">
        <v>6</v>
      </c>
      <c r="K20" s="2">
        <v>3</v>
      </c>
      <c r="L20" s="2">
        <v>2</v>
      </c>
      <c r="M20" s="2">
        <v>9</v>
      </c>
      <c r="N20" s="2">
        <v>8</v>
      </c>
      <c r="O20" s="2">
        <v>5</v>
      </c>
      <c r="P20" s="2">
        <v>0</v>
      </c>
    </row>
    <row r="21" spans="1:16">
      <c r="A21" s="1" t="s">
        <v>27</v>
      </c>
      <c r="B21" s="2">
        <v>64</v>
      </c>
      <c r="C21" s="2">
        <v>17</v>
      </c>
      <c r="D21" s="2">
        <v>47</v>
      </c>
      <c r="E21" s="2">
        <v>9</v>
      </c>
      <c r="F21" s="2">
        <v>6</v>
      </c>
      <c r="G21" s="2">
        <v>7</v>
      </c>
      <c r="H21" s="2">
        <v>3</v>
      </c>
      <c r="I21" s="2">
        <v>4</v>
      </c>
      <c r="J21" s="2">
        <v>3</v>
      </c>
      <c r="K21" s="2">
        <v>2</v>
      </c>
      <c r="L21" s="2">
        <v>0</v>
      </c>
      <c r="M21" s="2">
        <v>2</v>
      </c>
      <c r="N21" s="2">
        <v>14</v>
      </c>
      <c r="O21" s="2">
        <v>11</v>
      </c>
      <c r="P21" s="2">
        <v>3</v>
      </c>
    </row>
    <row r="22" spans="1:16">
      <c r="A22" s="1" t="s">
        <v>49</v>
      </c>
      <c r="B22" s="2">
        <v>59</v>
      </c>
      <c r="C22" s="2">
        <v>15</v>
      </c>
      <c r="D22" s="2">
        <v>44</v>
      </c>
      <c r="E22" s="2">
        <v>3</v>
      </c>
      <c r="F22" s="2">
        <v>6</v>
      </c>
      <c r="G22" s="2">
        <v>10</v>
      </c>
      <c r="H22" s="2">
        <v>6</v>
      </c>
      <c r="I22" s="2">
        <v>0</v>
      </c>
      <c r="J22" s="2">
        <v>1</v>
      </c>
      <c r="K22" s="2">
        <v>1</v>
      </c>
      <c r="L22" s="2">
        <v>0</v>
      </c>
      <c r="M22" s="2">
        <v>3</v>
      </c>
      <c r="N22" s="2">
        <v>6</v>
      </c>
      <c r="O22" s="2">
        <v>18</v>
      </c>
      <c r="P22" s="2">
        <v>5</v>
      </c>
    </row>
    <row r="23" spans="1:16">
      <c r="A23" s="1" t="s">
        <v>17</v>
      </c>
      <c r="B23" s="2">
        <v>50</v>
      </c>
      <c r="C23" s="2">
        <v>19</v>
      </c>
      <c r="D23" s="2">
        <v>31</v>
      </c>
      <c r="E23" s="2">
        <v>3</v>
      </c>
      <c r="F23" s="2">
        <v>10</v>
      </c>
      <c r="G23" s="2">
        <v>2</v>
      </c>
      <c r="H23" s="2">
        <v>14</v>
      </c>
      <c r="I23" s="2">
        <v>1</v>
      </c>
      <c r="J23" s="2">
        <v>0</v>
      </c>
      <c r="K23" s="2">
        <v>2</v>
      </c>
      <c r="L23" s="2">
        <v>0</v>
      </c>
      <c r="M23" s="2">
        <v>1</v>
      </c>
      <c r="N23" s="2">
        <v>8</v>
      </c>
      <c r="O23" s="2">
        <v>6</v>
      </c>
      <c r="P23" s="2">
        <v>3</v>
      </c>
    </row>
    <row r="24" spans="1:16">
      <c r="A24" s="1" t="s">
        <v>29</v>
      </c>
      <c r="B24" s="2">
        <v>49</v>
      </c>
      <c r="C24" s="2">
        <v>16</v>
      </c>
      <c r="D24" s="2">
        <v>33</v>
      </c>
      <c r="E24" s="2">
        <v>11</v>
      </c>
      <c r="F24" s="2">
        <v>4</v>
      </c>
      <c r="G24" s="2">
        <v>7</v>
      </c>
      <c r="H24" s="2">
        <v>2</v>
      </c>
      <c r="I24" s="2">
        <v>3</v>
      </c>
      <c r="J24" s="2">
        <v>0</v>
      </c>
      <c r="K24" s="2">
        <v>0</v>
      </c>
      <c r="L24" s="2">
        <v>6</v>
      </c>
      <c r="M24" s="2">
        <v>3</v>
      </c>
      <c r="N24" s="2">
        <v>2</v>
      </c>
      <c r="O24" s="2">
        <v>6</v>
      </c>
      <c r="P24" s="2">
        <v>5</v>
      </c>
    </row>
    <row r="25" spans="1:16">
      <c r="A25" s="1" t="s">
        <v>60</v>
      </c>
      <c r="B25" s="2">
        <v>47</v>
      </c>
      <c r="C25" s="2">
        <v>11</v>
      </c>
      <c r="D25" s="2">
        <v>36</v>
      </c>
      <c r="E25" s="2">
        <v>1</v>
      </c>
      <c r="F25" s="2">
        <v>3</v>
      </c>
      <c r="G25" s="2">
        <v>3</v>
      </c>
      <c r="H25" s="2">
        <v>1</v>
      </c>
      <c r="I25" s="2">
        <v>0</v>
      </c>
      <c r="J25" s="2">
        <v>1</v>
      </c>
      <c r="K25" s="2">
        <v>0</v>
      </c>
      <c r="L25" s="2">
        <v>4</v>
      </c>
      <c r="M25" s="2">
        <v>0</v>
      </c>
      <c r="N25" s="2">
        <v>7</v>
      </c>
      <c r="O25" s="2">
        <v>21</v>
      </c>
      <c r="P25" s="2">
        <v>6</v>
      </c>
    </row>
    <row r="26" spans="1:16">
      <c r="A26" s="1" t="s">
        <v>28</v>
      </c>
      <c r="B26" s="2">
        <v>38</v>
      </c>
      <c r="C26" s="2">
        <v>8</v>
      </c>
      <c r="D26" s="2">
        <v>30</v>
      </c>
      <c r="E26" s="2">
        <v>3</v>
      </c>
      <c r="F26" s="2">
        <v>7</v>
      </c>
      <c r="G26" s="2">
        <v>4</v>
      </c>
      <c r="H26" s="2">
        <v>0</v>
      </c>
      <c r="I26" s="2">
        <v>2</v>
      </c>
      <c r="J26" s="2">
        <v>0</v>
      </c>
      <c r="K26" s="2">
        <v>2</v>
      </c>
      <c r="L26" s="2">
        <v>0</v>
      </c>
      <c r="M26" s="2">
        <v>3</v>
      </c>
      <c r="N26" s="2">
        <v>6</v>
      </c>
      <c r="O26" s="2">
        <v>11</v>
      </c>
      <c r="P26" s="2">
        <v>0</v>
      </c>
    </row>
    <row r="27" spans="1:16">
      <c r="A27" s="1" t="s">
        <v>42</v>
      </c>
      <c r="B27" s="2">
        <v>37</v>
      </c>
      <c r="C27" s="2">
        <v>5</v>
      </c>
      <c r="D27" s="2">
        <v>32</v>
      </c>
      <c r="E27" s="2">
        <v>2</v>
      </c>
      <c r="F27" s="2">
        <v>5</v>
      </c>
      <c r="G27" s="2">
        <v>0</v>
      </c>
      <c r="H27" s="2">
        <v>4</v>
      </c>
      <c r="I27" s="2">
        <v>1</v>
      </c>
      <c r="J27" s="2">
        <v>6</v>
      </c>
      <c r="K27" s="2">
        <v>2</v>
      </c>
      <c r="L27" s="2">
        <v>4</v>
      </c>
      <c r="M27" s="2">
        <v>2</v>
      </c>
      <c r="N27" s="2">
        <v>3</v>
      </c>
      <c r="O27" s="2">
        <v>5</v>
      </c>
      <c r="P27" s="2">
        <v>3</v>
      </c>
    </row>
    <row r="28" spans="1:16">
      <c r="A28" s="1" t="s">
        <v>59</v>
      </c>
      <c r="B28" s="2">
        <v>30</v>
      </c>
      <c r="C28" s="2">
        <v>13</v>
      </c>
      <c r="D28" s="2">
        <v>17</v>
      </c>
      <c r="E28" s="2">
        <v>0</v>
      </c>
      <c r="F28" s="2">
        <v>0</v>
      </c>
      <c r="G28" s="2">
        <v>5</v>
      </c>
      <c r="H28" s="2">
        <v>0</v>
      </c>
      <c r="I28" s="2">
        <v>0</v>
      </c>
      <c r="J28" s="2">
        <v>0</v>
      </c>
      <c r="K28" s="2">
        <v>1</v>
      </c>
      <c r="L28" s="2">
        <v>1</v>
      </c>
      <c r="M28" s="2">
        <v>2</v>
      </c>
      <c r="N28" s="2">
        <v>0</v>
      </c>
      <c r="O28" s="2">
        <v>20</v>
      </c>
      <c r="P28" s="2">
        <v>1</v>
      </c>
    </row>
    <row r="29" spans="1:16">
      <c r="A29" s="1" t="s">
        <v>30</v>
      </c>
      <c r="B29" s="2">
        <v>18</v>
      </c>
      <c r="C29" s="2">
        <v>3</v>
      </c>
      <c r="D29" s="2">
        <v>15</v>
      </c>
      <c r="E29" s="2">
        <v>1</v>
      </c>
      <c r="F29" s="2">
        <v>1</v>
      </c>
      <c r="G29" s="2">
        <v>4</v>
      </c>
      <c r="H29" s="2">
        <v>2</v>
      </c>
      <c r="I29" s="2">
        <v>0</v>
      </c>
      <c r="J29" s="2">
        <v>3</v>
      </c>
      <c r="K29" s="2">
        <v>4</v>
      </c>
      <c r="L29" s="2">
        <v>0</v>
      </c>
      <c r="M29" s="2">
        <v>2</v>
      </c>
      <c r="N29" s="2">
        <v>0</v>
      </c>
      <c r="O29" s="2">
        <v>0</v>
      </c>
      <c r="P29" s="2">
        <v>1</v>
      </c>
    </row>
    <row r="30" spans="1:16">
      <c r="A30" s="1" t="s">
        <v>40</v>
      </c>
      <c r="B30" s="2">
        <v>18</v>
      </c>
      <c r="C30" s="2">
        <v>6</v>
      </c>
      <c r="D30" s="2">
        <v>12</v>
      </c>
      <c r="E30" s="2">
        <v>2</v>
      </c>
      <c r="F30" s="2">
        <v>2</v>
      </c>
      <c r="G30" s="2">
        <v>6</v>
      </c>
      <c r="H30" s="2">
        <v>1</v>
      </c>
      <c r="I30" s="2">
        <v>0</v>
      </c>
      <c r="J30" s="2">
        <v>5</v>
      </c>
      <c r="K30" s="2">
        <v>0</v>
      </c>
      <c r="L30" s="2">
        <v>0</v>
      </c>
      <c r="M30" s="2">
        <v>2</v>
      </c>
      <c r="N30" s="2">
        <v>0</v>
      </c>
      <c r="O30" s="2">
        <v>0</v>
      </c>
      <c r="P30" s="2">
        <v>0</v>
      </c>
    </row>
    <row r="31" spans="1:16">
      <c r="A31" s="1" t="s">
        <v>19</v>
      </c>
      <c r="B31" s="2">
        <v>17</v>
      </c>
      <c r="C31" s="2">
        <v>6</v>
      </c>
      <c r="D31" s="2">
        <v>11</v>
      </c>
      <c r="E31" s="2">
        <v>2</v>
      </c>
      <c r="F31" s="2">
        <v>2</v>
      </c>
      <c r="G31" s="2">
        <v>0</v>
      </c>
      <c r="H31" s="2">
        <v>1</v>
      </c>
      <c r="I31" s="2">
        <v>4</v>
      </c>
      <c r="J31" s="2">
        <v>0</v>
      </c>
      <c r="K31" s="2">
        <v>0</v>
      </c>
      <c r="L31" s="2">
        <v>0</v>
      </c>
      <c r="M31" s="2">
        <v>1</v>
      </c>
      <c r="N31" s="2">
        <v>3</v>
      </c>
      <c r="O31" s="2">
        <v>2</v>
      </c>
      <c r="P31" s="2">
        <v>2</v>
      </c>
    </row>
    <row r="32" spans="1:16">
      <c r="A32" s="1" t="s">
        <v>21</v>
      </c>
      <c r="B32" s="2">
        <v>15</v>
      </c>
      <c r="C32" s="2">
        <v>4</v>
      </c>
      <c r="D32" s="2">
        <v>11</v>
      </c>
      <c r="E32" s="2">
        <v>1</v>
      </c>
      <c r="F32" s="2">
        <v>0</v>
      </c>
      <c r="G32" s="2">
        <v>0</v>
      </c>
      <c r="H32" s="2">
        <v>0</v>
      </c>
      <c r="I32" s="2">
        <v>1</v>
      </c>
      <c r="J32" s="2">
        <v>1</v>
      </c>
      <c r="K32" s="2">
        <v>0</v>
      </c>
      <c r="L32" s="2">
        <v>5</v>
      </c>
      <c r="M32" s="2">
        <v>6</v>
      </c>
      <c r="N32" s="2">
        <v>0</v>
      </c>
      <c r="O32" s="2">
        <v>1</v>
      </c>
      <c r="P32" s="2">
        <v>0</v>
      </c>
    </row>
    <row r="33" spans="1:16">
      <c r="A33" s="1" t="s">
        <v>32</v>
      </c>
      <c r="B33" s="2">
        <v>13</v>
      </c>
      <c r="C33" s="2">
        <v>1</v>
      </c>
      <c r="D33" s="2">
        <v>12</v>
      </c>
      <c r="E33" s="2">
        <v>2</v>
      </c>
      <c r="F33" s="2">
        <v>3</v>
      </c>
      <c r="G33" s="2">
        <v>0</v>
      </c>
      <c r="H33" s="2">
        <v>2</v>
      </c>
      <c r="I33" s="2">
        <v>0</v>
      </c>
      <c r="J33" s="2">
        <v>5</v>
      </c>
      <c r="K33" s="2">
        <v>0</v>
      </c>
      <c r="L33" s="2">
        <v>0</v>
      </c>
      <c r="M33" s="2">
        <v>0</v>
      </c>
      <c r="N33" s="2">
        <v>1</v>
      </c>
      <c r="O33" s="2">
        <v>0</v>
      </c>
      <c r="P33" s="2">
        <v>0</v>
      </c>
    </row>
    <row r="34" spans="1:16">
      <c r="A34" s="1" t="s">
        <v>52</v>
      </c>
      <c r="B34" s="2">
        <v>11</v>
      </c>
      <c r="C34" s="2">
        <v>3</v>
      </c>
      <c r="D34" s="2">
        <v>8</v>
      </c>
      <c r="E34" s="2">
        <v>3</v>
      </c>
      <c r="F34" s="2">
        <v>0</v>
      </c>
      <c r="G34" s="2">
        <v>3</v>
      </c>
      <c r="H34" s="2">
        <v>0</v>
      </c>
      <c r="I34" s="2">
        <v>0</v>
      </c>
      <c r="J34" s="2">
        <v>2</v>
      </c>
      <c r="K34" s="2">
        <v>2</v>
      </c>
      <c r="L34" s="2">
        <v>0</v>
      </c>
      <c r="M34" s="2">
        <v>0</v>
      </c>
      <c r="N34" s="2">
        <v>0</v>
      </c>
      <c r="O34" s="2">
        <v>1</v>
      </c>
      <c r="P34" s="2">
        <v>0</v>
      </c>
    </row>
    <row r="35" spans="1:16">
      <c r="A35" s="1" t="s">
        <v>39</v>
      </c>
      <c r="B35" s="2">
        <v>10</v>
      </c>
      <c r="C35" s="2">
        <v>4</v>
      </c>
      <c r="D35" s="2">
        <v>6</v>
      </c>
      <c r="E35" s="2">
        <v>0</v>
      </c>
      <c r="F35" s="2">
        <v>1</v>
      </c>
      <c r="G35" s="2">
        <v>2</v>
      </c>
      <c r="H35" s="2">
        <v>0</v>
      </c>
      <c r="I35" s="2">
        <v>2</v>
      </c>
      <c r="J35" s="2">
        <v>0</v>
      </c>
      <c r="K35" s="2">
        <v>0</v>
      </c>
      <c r="L35" s="2">
        <v>1</v>
      </c>
      <c r="M35" s="2">
        <v>0</v>
      </c>
      <c r="N35" s="2">
        <v>2</v>
      </c>
      <c r="O35" s="2">
        <v>2</v>
      </c>
      <c r="P35" s="2">
        <v>0</v>
      </c>
    </row>
    <row r="36" spans="1:16">
      <c r="A36" s="1" t="s">
        <v>33</v>
      </c>
      <c r="B36" s="2">
        <v>9</v>
      </c>
      <c r="C36" s="2">
        <v>2</v>
      </c>
      <c r="D36" s="2">
        <v>7</v>
      </c>
      <c r="E36" s="2">
        <v>0</v>
      </c>
      <c r="F36" s="2">
        <v>1</v>
      </c>
      <c r="G36" s="2">
        <v>0</v>
      </c>
      <c r="H36" s="2">
        <v>0</v>
      </c>
      <c r="I36" s="2">
        <v>1</v>
      </c>
      <c r="J36" s="2">
        <v>2</v>
      </c>
      <c r="K36" s="2">
        <v>2</v>
      </c>
      <c r="L36" s="2">
        <v>0</v>
      </c>
      <c r="M36" s="2">
        <v>1</v>
      </c>
      <c r="N36" s="2">
        <v>1</v>
      </c>
      <c r="O36" s="2">
        <v>1</v>
      </c>
      <c r="P36" s="2">
        <v>0</v>
      </c>
    </row>
    <row r="37" spans="1:16">
      <c r="A37" s="1" t="s">
        <v>44</v>
      </c>
      <c r="B37" s="2">
        <v>6</v>
      </c>
      <c r="C37" s="2">
        <v>2</v>
      </c>
      <c r="D37" s="2">
        <v>4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3</v>
      </c>
      <c r="M37" s="2">
        <v>0</v>
      </c>
      <c r="N37" s="2">
        <v>0</v>
      </c>
      <c r="O37" s="2">
        <v>0</v>
      </c>
      <c r="P37" s="2">
        <v>1</v>
      </c>
    </row>
    <row r="38" spans="1:16">
      <c r="A38" s="1" t="s">
        <v>25</v>
      </c>
      <c r="B38" s="2">
        <v>6</v>
      </c>
      <c r="C38" s="2">
        <v>0</v>
      </c>
      <c r="D38" s="2">
        <v>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2</v>
      </c>
      <c r="K38" s="2">
        <v>0</v>
      </c>
      <c r="L38" s="2">
        <v>0</v>
      </c>
      <c r="M38" s="2">
        <v>0</v>
      </c>
      <c r="N38" s="2">
        <v>4</v>
      </c>
      <c r="O38" s="2">
        <v>0</v>
      </c>
      <c r="P38" s="2">
        <v>0</v>
      </c>
    </row>
    <row r="39" spans="1:16">
      <c r="A39" s="1" t="s">
        <v>55</v>
      </c>
      <c r="B39" s="2">
        <v>5</v>
      </c>
      <c r="C39" s="2">
        <v>0</v>
      </c>
      <c r="D39" s="2">
        <v>5</v>
      </c>
      <c r="E39" s="2">
        <v>1</v>
      </c>
      <c r="F39" s="2">
        <v>0</v>
      </c>
      <c r="G39" s="2">
        <v>2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2</v>
      </c>
      <c r="P39" s="2">
        <v>0</v>
      </c>
    </row>
    <row r="40" spans="1:16">
      <c r="A40" s="1" t="s">
        <v>24</v>
      </c>
      <c r="B40" s="2">
        <v>3</v>
      </c>
      <c r="C40" s="2">
        <v>1</v>
      </c>
      <c r="D40" s="2">
        <v>2</v>
      </c>
      <c r="E40" s="2">
        <v>0</v>
      </c>
      <c r="F40" s="2">
        <v>0</v>
      </c>
      <c r="G40" s="2">
        <v>0</v>
      </c>
      <c r="H40" s="2">
        <v>0</v>
      </c>
      <c r="I40" s="2">
        <v>1</v>
      </c>
      <c r="J40" s="2">
        <v>0</v>
      </c>
      <c r="K40" s="2">
        <v>2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>
      <c r="A41" s="1" t="s">
        <v>23</v>
      </c>
      <c r="B41" s="2">
        <v>1</v>
      </c>
      <c r="C41" s="2">
        <v>0</v>
      </c>
      <c r="D41" s="2">
        <v>1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6">
      <c r="A42" s="1" t="s">
        <v>22</v>
      </c>
      <c r="B42" s="2">
        <v>1</v>
      </c>
      <c r="C42" s="2">
        <v>0</v>
      </c>
      <c r="D42" s="2">
        <v>1</v>
      </c>
      <c r="E42" s="2">
        <v>0</v>
      </c>
      <c r="F42" s="2">
        <v>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6">
      <c r="A43" s="1" t="s">
        <v>31</v>
      </c>
      <c r="B43" s="2">
        <v>1</v>
      </c>
      <c r="C43" s="2">
        <v>0</v>
      </c>
      <c r="D43" s="2">
        <v>1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>
      <c r="A44" s="1" t="s">
        <v>37</v>
      </c>
      <c r="B44" s="2">
        <v>1</v>
      </c>
      <c r="C44" s="2">
        <v>0</v>
      </c>
      <c r="D44" s="2">
        <v>1</v>
      </c>
      <c r="E44" s="2">
        <v>0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</row>
    <row r="45" spans="1:16">
      <c r="A45" s="1" t="s">
        <v>138</v>
      </c>
      <c r="B45">
        <f>AVERAGE(B3:B44)</f>
        <v>92.523809523809518</v>
      </c>
    </row>
    <row r="46" spans="1:16">
      <c r="A46" s="1" t="s">
        <v>139</v>
      </c>
      <c r="B46">
        <f>STDEVP(B3:B44)</f>
        <v>122.64684844343361</v>
      </c>
    </row>
  </sheetData>
  <sortState ref="A2:P43">
    <sortCondition descending="1" ref="B2:B43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P48"/>
  <sheetViews>
    <sheetView topLeftCell="A31" workbookViewId="0">
      <selection activeCell="A59" sqref="A59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8143</v>
      </c>
      <c r="C2" s="5">
        <v>2161</v>
      </c>
      <c r="D2" s="5">
        <v>5982</v>
      </c>
      <c r="E2" s="5">
        <v>570</v>
      </c>
      <c r="F2" s="5">
        <v>923</v>
      </c>
      <c r="G2" s="5">
        <v>1259</v>
      </c>
      <c r="H2" s="5">
        <v>888</v>
      </c>
      <c r="I2" s="5">
        <v>380</v>
      </c>
      <c r="J2" s="5">
        <v>276</v>
      </c>
      <c r="K2" s="5">
        <v>256</v>
      </c>
      <c r="L2" s="5">
        <v>284</v>
      </c>
      <c r="M2" s="5">
        <v>657</v>
      </c>
      <c r="N2" s="5">
        <v>953</v>
      </c>
      <c r="O2" s="5">
        <v>1035</v>
      </c>
      <c r="P2" s="5">
        <v>662</v>
      </c>
    </row>
    <row r="3" spans="1:16">
      <c r="A3" s="1" t="s">
        <v>49</v>
      </c>
      <c r="B3" s="2">
        <v>931</v>
      </c>
      <c r="C3" s="2">
        <v>178</v>
      </c>
      <c r="D3" s="2">
        <v>753</v>
      </c>
      <c r="E3" s="2">
        <v>110</v>
      </c>
      <c r="F3" s="2">
        <v>116</v>
      </c>
      <c r="G3" s="2">
        <v>98</v>
      </c>
      <c r="H3" s="2">
        <v>58</v>
      </c>
      <c r="I3" s="2">
        <v>34</v>
      </c>
      <c r="J3" s="2">
        <v>21</v>
      </c>
      <c r="K3" s="2">
        <v>28</v>
      </c>
      <c r="L3" s="2">
        <v>45</v>
      </c>
      <c r="M3" s="2">
        <v>143</v>
      </c>
      <c r="N3" s="2">
        <v>102</v>
      </c>
      <c r="O3" s="2">
        <v>110</v>
      </c>
      <c r="P3" s="2">
        <v>66</v>
      </c>
    </row>
    <row r="4" spans="1:16">
      <c r="A4" s="1" t="s">
        <v>50</v>
      </c>
      <c r="B4" s="2">
        <v>903</v>
      </c>
      <c r="C4" s="2">
        <v>279</v>
      </c>
      <c r="D4" s="2">
        <v>624</v>
      </c>
      <c r="E4" s="2">
        <v>71</v>
      </c>
      <c r="F4" s="2">
        <v>120</v>
      </c>
      <c r="G4" s="2">
        <v>115</v>
      </c>
      <c r="H4" s="2">
        <v>94</v>
      </c>
      <c r="I4" s="2">
        <v>51</v>
      </c>
      <c r="J4" s="2">
        <v>44</v>
      </c>
      <c r="K4" s="2">
        <v>31</v>
      </c>
      <c r="L4" s="2">
        <v>27</v>
      </c>
      <c r="M4" s="2">
        <v>74</v>
      </c>
      <c r="N4" s="2">
        <v>77</v>
      </c>
      <c r="O4" s="2">
        <v>100</v>
      </c>
      <c r="P4" s="2">
        <v>99</v>
      </c>
    </row>
    <row r="5" spans="1:16">
      <c r="A5" s="1" t="s">
        <v>53</v>
      </c>
      <c r="B5" s="2">
        <v>652</v>
      </c>
      <c r="C5" s="2">
        <v>124</v>
      </c>
      <c r="D5" s="2">
        <v>528</v>
      </c>
      <c r="E5" s="2">
        <v>20</v>
      </c>
      <c r="F5" s="2">
        <v>53</v>
      </c>
      <c r="G5" s="2">
        <v>89</v>
      </c>
      <c r="H5" s="2">
        <v>40</v>
      </c>
      <c r="I5" s="2">
        <v>13</v>
      </c>
      <c r="J5" s="2">
        <v>15</v>
      </c>
      <c r="K5" s="2">
        <v>32</v>
      </c>
      <c r="L5" s="2">
        <v>20</v>
      </c>
      <c r="M5" s="2">
        <v>45</v>
      </c>
      <c r="N5" s="2">
        <v>207</v>
      </c>
      <c r="O5" s="2">
        <v>73</v>
      </c>
      <c r="P5" s="2">
        <v>45</v>
      </c>
    </row>
    <row r="6" spans="1:16">
      <c r="A6" s="1" t="s">
        <v>43</v>
      </c>
      <c r="B6" s="2">
        <v>542</v>
      </c>
      <c r="C6" s="2">
        <v>180</v>
      </c>
      <c r="D6" s="2">
        <v>362</v>
      </c>
      <c r="E6" s="2">
        <v>46</v>
      </c>
      <c r="F6" s="2">
        <v>44</v>
      </c>
      <c r="G6" s="2">
        <v>111</v>
      </c>
      <c r="H6" s="2">
        <v>27</v>
      </c>
      <c r="I6" s="2">
        <v>15</v>
      </c>
      <c r="J6" s="2">
        <v>16</v>
      </c>
      <c r="K6" s="2">
        <v>22</v>
      </c>
      <c r="L6" s="2">
        <v>13</v>
      </c>
      <c r="M6" s="2">
        <v>45</v>
      </c>
      <c r="N6" s="2">
        <v>77</v>
      </c>
      <c r="O6" s="2">
        <v>67</v>
      </c>
      <c r="P6" s="2">
        <v>59</v>
      </c>
    </row>
    <row r="7" spans="1:16">
      <c r="A7" s="1" t="s">
        <v>51</v>
      </c>
      <c r="B7" s="2">
        <v>536</v>
      </c>
      <c r="C7" s="2">
        <v>193</v>
      </c>
      <c r="D7" s="2">
        <v>343</v>
      </c>
      <c r="E7" s="2">
        <v>19</v>
      </c>
      <c r="F7" s="2">
        <v>74</v>
      </c>
      <c r="G7" s="2">
        <v>116</v>
      </c>
      <c r="H7" s="2">
        <v>75</v>
      </c>
      <c r="I7" s="2">
        <v>5</v>
      </c>
      <c r="J7" s="2">
        <v>9</v>
      </c>
      <c r="K7" s="2">
        <v>8</v>
      </c>
      <c r="L7" s="2">
        <v>12</v>
      </c>
      <c r="M7" s="2">
        <v>104</v>
      </c>
      <c r="N7" s="2">
        <v>18</v>
      </c>
      <c r="O7" s="2">
        <v>54</v>
      </c>
      <c r="P7" s="2">
        <v>42</v>
      </c>
    </row>
    <row r="8" spans="1:16">
      <c r="A8" s="1" t="s">
        <v>18</v>
      </c>
      <c r="B8" s="2">
        <v>508</v>
      </c>
      <c r="C8" s="2">
        <v>128</v>
      </c>
      <c r="D8" s="2">
        <v>380</v>
      </c>
      <c r="E8" s="2">
        <v>21</v>
      </c>
      <c r="F8" s="2">
        <v>72</v>
      </c>
      <c r="G8" s="2">
        <v>127</v>
      </c>
      <c r="H8" s="2">
        <v>19</v>
      </c>
      <c r="I8" s="2">
        <v>14</v>
      </c>
      <c r="J8" s="2">
        <v>13</v>
      </c>
      <c r="K8" s="2">
        <v>7</v>
      </c>
      <c r="L8" s="2">
        <v>8</v>
      </c>
      <c r="M8" s="2">
        <v>22</v>
      </c>
      <c r="N8" s="2">
        <v>42</v>
      </c>
      <c r="O8" s="2">
        <v>125</v>
      </c>
      <c r="P8" s="2">
        <v>38</v>
      </c>
    </row>
    <row r="9" spans="1:16">
      <c r="A9" s="1" t="s">
        <v>22</v>
      </c>
      <c r="B9" s="2">
        <v>461</v>
      </c>
      <c r="C9" s="2">
        <v>15</v>
      </c>
      <c r="D9" s="2">
        <v>446</v>
      </c>
      <c r="E9" s="2">
        <v>26</v>
      </c>
      <c r="F9" s="2">
        <v>36</v>
      </c>
      <c r="G9" s="2">
        <v>15</v>
      </c>
      <c r="H9" s="2">
        <v>203</v>
      </c>
      <c r="I9" s="2">
        <v>93</v>
      </c>
      <c r="J9" s="2">
        <v>1</v>
      </c>
      <c r="K9" s="2">
        <v>19</v>
      </c>
      <c r="L9" s="2">
        <v>0</v>
      </c>
      <c r="M9" s="2">
        <v>17</v>
      </c>
      <c r="N9" s="2">
        <v>27</v>
      </c>
      <c r="O9" s="2">
        <v>16</v>
      </c>
      <c r="P9" s="2">
        <v>8</v>
      </c>
    </row>
    <row r="10" spans="1:16">
      <c r="A10" s="1" t="s">
        <v>26</v>
      </c>
      <c r="B10" s="2">
        <v>449</v>
      </c>
      <c r="C10" s="2">
        <v>131</v>
      </c>
      <c r="D10" s="2">
        <v>318</v>
      </c>
      <c r="E10" s="2">
        <v>54</v>
      </c>
      <c r="F10" s="2">
        <v>42</v>
      </c>
      <c r="G10" s="2">
        <v>56</v>
      </c>
      <c r="H10" s="2">
        <v>44</v>
      </c>
      <c r="I10" s="2">
        <v>10</v>
      </c>
      <c r="J10" s="2">
        <v>8</v>
      </c>
      <c r="K10" s="2">
        <v>3</v>
      </c>
      <c r="L10" s="2">
        <v>6</v>
      </c>
      <c r="M10" s="2">
        <v>20</v>
      </c>
      <c r="N10" s="2">
        <v>73</v>
      </c>
      <c r="O10" s="2">
        <v>97</v>
      </c>
      <c r="P10" s="2">
        <v>36</v>
      </c>
    </row>
    <row r="11" spans="1:16">
      <c r="A11" s="1" t="s">
        <v>36</v>
      </c>
      <c r="B11" s="2">
        <v>288</v>
      </c>
      <c r="C11" s="2">
        <v>112</v>
      </c>
      <c r="D11" s="2">
        <v>176</v>
      </c>
      <c r="E11" s="2">
        <v>33</v>
      </c>
      <c r="F11" s="2">
        <v>21</v>
      </c>
      <c r="G11" s="2">
        <v>36</v>
      </c>
      <c r="H11" s="2">
        <v>42</v>
      </c>
      <c r="I11" s="2">
        <v>7</v>
      </c>
      <c r="J11" s="2">
        <v>5</v>
      </c>
      <c r="K11" s="2">
        <v>9</v>
      </c>
      <c r="L11" s="2">
        <v>7</v>
      </c>
      <c r="M11" s="2">
        <v>9</v>
      </c>
      <c r="N11" s="2">
        <v>25</v>
      </c>
      <c r="O11" s="2">
        <v>67</v>
      </c>
      <c r="P11" s="2">
        <v>27</v>
      </c>
    </row>
    <row r="12" spans="1:16">
      <c r="A12" s="1" t="s">
        <v>20</v>
      </c>
      <c r="B12" s="2">
        <v>279</v>
      </c>
      <c r="C12" s="2">
        <v>63</v>
      </c>
      <c r="D12" s="2">
        <v>216</v>
      </c>
      <c r="E12" s="2">
        <v>11</v>
      </c>
      <c r="F12" s="2">
        <v>36</v>
      </c>
      <c r="G12" s="2">
        <v>51</v>
      </c>
      <c r="H12" s="2">
        <v>22</v>
      </c>
      <c r="I12" s="2">
        <v>22</v>
      </c>
      <c r="J12" s="2">
        <v>15</v>
      </c>
      <c r="K12" s="2">
        <v>8</v>
      </c>
      <c r="L12" s="2">
        <v>8</v>
      </c>
      <c r="M12" s="2">
        <v>25</v>
      </c>
      <c r="N12" s="2">
        <v>23</v>
      </c>
      <c r="O12" s="2">
        <v>32</v>
      </c>
      <c r="P12" s="2">
        <v>26</v>
      </c>
    </row>
    <row r="13" spans="1:16">
      <c r="A13" s="1" t="s">
        <v>48</v>
      </c>
      <c r="B13" s="2">
        <v>246</v>
      </c>
      <c r="C13" s="2">
        <v>74</v>
      </c>
      <c r="D13" s="2">
        <v>172</v>
      </c>
      <c r="E13" s="2">
        <v>17</v>
      </c>
      <c r="F13" s="2">
        <v>35</v>
      </c>
      <c r="G13" s="2">
        <v>61</v>
      </c>
      <c r="H13" s="2">
        <v>8</v>
      </c>
      <c r="I13" s="2">
        <v>11</v>
      </c>
      <c r="J13" s="2">
        <v>10</v>
      </c>
      <c r="K13" s="2">
        <v>18</v>
      </c>
      <c r="L13" s="2">
        <v>2</v>
      </c>
      <c r="M13" s="2">
        <v>9</v>
      </c>
      <c r="N13" s="2">
        <v>16</v>
      </c>
      <c r="O13" s="2">
        <v>36</v>
      </c>
      <c r="P13" s="2">
        <v>23</v>
      </c>
    </row>
    <row r="14" spans="1:16">
      <c r="A14" s="1" t="s">
        <v>58</v>
      </c>
      <c r="B14" s="2">
        <v>233</v>
      </c>
      <c r="C14" s="2">
        <v>65</v>
      </c>
      <c r="D14" s="2">
        <v>168</v>
      </c>
      <c r="E14" s="2">
        <v>14</v>
      </c>
      <c r="F14" s="2">
        <v>17</v>
      </c>
      <c r="G14" s="2">
        <v>30</v>
      </c>
      <c r="H14" s="2">
        <v>27</v>
      </c>
      <c r="I14" s="2">
        <v>12</v>
      </c>
      <c r="J14" s="2">
        <v>19</v>
      </c>
      <c r="K14" s="2">
        <v>9</v>
      </c>
      <c r="L14" s="2">
        <v>19</v>
      </c>
      <c r="M14" s="2">
        <v>15</v>
      </c>
      <c r="N14" s="2">
        <v>33</v>
      </c>
      <c r="O14" s="2">
        <v>24</v>
      </c>
      <c r="P14" s="2">
        <v>14</v>
      </c>
    </row>
    <row r="15" spans="1:16">
      <c r="A15" s="1" t="s">
        <v>16</v>
      </c>
      <c r="B15" s="2">
        <v>222</v>
      </c>
      <c r="C15" s="2">
        <v>100</v>
      </c>
      <c r="D15" s="2">
        <v>122</v>
      </c>
      <c r="E15" s="2">
        <v>4</v>
      </c>
      <c r="F15" s="2">
        <v>28</v>
      </c>
      <c r="G15" s="2">
        <v>23</v>
      </c>
      <c r="H15" s="2">
        <v>18</v>
      </c>
      <c r="I15" s="2">
        <v>11</v>
      </c>
      <c r="J15" s="2">
        <v>12</v>
      </c>
      <c r="K15" s="2">
        <v>4</v>
      </c>
      <c r="L15" s="2">
        <v>17</v>
      </c>
      <c r="M15" s="2">
        <v>17</v>
      </c>
      <c r="N15" s="2">
        <v>22</v>
      </c>
      <c r="O15" s="2">
        <v>28</v>
      </c>
      <c r="P15" s="2">
        <v>38</v>
      </c>
    </row>
    <row r="16" spans="1:16">
      <c r="A16" s="1" t="s">
        <v>30</v>
      </c>
      <c r="B16" s="2">
        <v>208</v>
      </c>
      <c r="C16" s="2">
        <v>42</v>
      </c>
      <c r="D16" s="2">
        <v>166</v>
      </c>
      <c r="E16" s="2">
        <v>16</v>
      </c>
      <c r="F16" s="2">
        <v>28</v>
      </c>
      <c r="G16" s="2">
        <v>9</v>
      </c>
      <c r="H16" s="2">
        <v>22</v>
      </c>
      <c r="I16" s="2">
        <v>15</v>
      </c>
      <c r="J16" s="2">
        <v>2</v>
      </c>
      <c r="K16" s="2">
        <v>3</v>
      </c>
      <c r="L16" s="2">
        <v>11</v>
      </c>
      <c r="M16" s="2">
        <v>20</v>
      </c>
      <c r="N16" s="2">
        <v>16</v>
      </c>
      <c r="O16" s="2">
        <v>25</v>
      </c>
      <c r="P16" s="2">
        <v>41</v>
      </c>
    </row>
    <row r="17" spans="1:16">
      <c r="A17" s="1" t="s">
        <v>46</v>
      </c>
      <c r="B17" s="2">
        <v>186</v>
      </c>
      <c r="C17" s="2">
        <v>58</v>
      </c>
      <c r="D17" s="2">
        <v>128</v>
      </c>
      <c r="E17" s="2">
        <v>5</v>
      </c>
      <c r="F17" s="2">
        <v>14</v>
      </c>
      <c r="G17" s="2">
        <v>24</v>
      </c>
      <c r="H17" s="2">
        <v>16</v>
      </c>
      <c r="I17" s="2">
        <v>5</v>
      </c>
      <c r="J17" s="2">
        <v>8</v>
      </c>
      <c r="K17" s="2">
        <v>9</v>
      </c>
      <c r="L17" s="2">
        <v>12</v>
      </c>
      <c r="M17" s="2">
        <v>7</v>
      </c>
      <c r="N17" s="2">
        <v>36</v>
      </c>
      <c r="O17" s="2">
        <v>27</v>
      </c>
      <c r="P17" s="2">
        <v>23</v>
      </c>
    </row>
    <row r="18" spans="1:16">
      <c r="A18" s="1" t="s">
        <v>29</v>
      </c>
      <c r="B18" s="2">
        <v>162</v>
      </c>
      <c r="C18" s="2">
        <v>58</v>
      </c>
      <c r="D18" s="2">
        <v>104</v>
      </c>
      <c r="E18" s="2">
        <v>1</v>
      </c>
      <c r="F18" s="2">
        <v>13</v>
      </c>
      <c r="G18" s="2">
        <v>47</v>
      </c>
      <c r="H18" s="2">
        <v>35</v>
      </c>
      <c r="I18" s="2">
        <v>4</v>
      </c>
      <c r="J18" s="2">
        <v>6</v>
      </c>
      <c r="K18" s="2">
        <v>2</v>
      </c>
      <c r="L18" s="2">
        <v>11</v>
      </c>
      <c r="M18" s="2">
        <v>3</v>
      </c>
      <c r="N18" s="2">
        <v>13</v>
      </c>
      <c r="O18" s="2">
        <v>21</v>
      </c>
      <c r="P18" s="2">
        <v>6</v>
      </c>
    </row>
    <row r="19" spans="1:16">
      <c r="A19" s="1" t="s">
        <v>27</v>
      </c>
      <c r="B19" s="2">
        <v>151</v>
      </c>
      <c r="C19" s="2">
        <v>32</v>
      </c>
      <c r="D19" s="2">
        <v>119</v>
      </c>
      <c r="E19" s="2">
        <v>36</v>
      </c>
      <c r="F19" s="2">
        <v>38</v>
      </c>
      <c r="G19" s="2">
        <v>23</v>
      </c>
      <c r="H19" s="2">
        <v>8</v>
      </c>
      <c r="I19" s="2">
        <v>7</v>
      </c>
      <c r="J19" s="2">
        <v>5</v>
      </c>
      <c r="K19" s="2">
        <v>1</v>
      </c>
      <c r="L19" s="2">
        <v>4</v>
      </c>
      <c r="M19" s="2">
        <v>1</v>
      </c>
      <c r="N19" s="2">
        <v>14</v>
      </c>
      <c r="O19" s="2">
        <v>10</v>
      </c>
      <c r="P19" s="2">
        <v>4</v>
      </c>
    </row>
    <row r="20" spans="1:16">
      <c r="A20" s="1" t="s">
        <v>17</v>
      </c>
      <c r="B20" s="2">
        <v>140</v>
      </c>
      <c r="C20" s="2">
        <v>33</v>
      </c>
      <c r="D20" s="2">
        <v>107</v>
      </c>
      <c r="E20" s="2">
        <v>4</v>
      </c>
      <c r="F20" s="2">
        <v>10</v>
      </c>
      <c r="G20" s="2">
        <v>37</v>
      </c>
      <c r="H20" s="2">
        <v>14</v>
      </c>
      <c r="I20" s="2">
        <v>3</v>
      </c>
      <c r="J20" s="2">
        <v>7</v>
      </c>
      <c r="K20" s="2">
        <v>4</v>
      </c>
      <c r="L20" s="2">
        <v>13</v>
      </c>
      <c r="M20" s="2">
        <v>3</v>
      </c>
      <c r="N20" s="2">
        <v>13</v>
      </c>
      <c r="O20" s="2">
        <v>26</v>
      </c>
      <c r="P20" s="2">
        <v>6</v>
      </c>
    </row>
    <row r="21" spans="1:16">
      <c r="A21" s="1" t="s">
        <v>41</v>
      </c>
      <c r="B21" s="2">
        <v>115</v>
      </c>
      <c r="C21" s="2">
        <v>31</v>
      </c>
      <c r="D21" s="2">
        <v>84</v>
      </c>
      <c r="E21" s="2">
        <v>3</v>
      </c>
      <c r="F21" s="2">
        <v>6</v>
      </c>
      <c r="G21" s="2">
        <v>13</v>
      </c>
      <c r="H21" s="2">
        <v>18</v>
      </c>
      <c r="I21" s="2">
        <v>1</v>
      </c>
      <c r="J21" s="2">
        <v>7</v>
      </c>
      <c r="K21" s="2">
        <v>7</v>
      </c>
      <c r="L21" s="2">
        <v>7</v>
      </c>
      <c r="M21" s="2">
        <v>6</v>
      </c>
      <c r="N21" s="2">
        <v>20</v>
      </c>
      <c r="O21" s="2">
        <v>16</v>
      </c>
      <c r="P21" s="2">
        <v>11</v>
      </c>
    </row>
    <row r="22" spans="1:16">
      <c r="A22" s="1" t="s">
        <v>15</v>
      </c>
      <c r="B22" s="2">
        <v>108</v>
      </c>
      <c r="C22" s="2">
        <v>37</v>
      </c>
      <c r="D22" s="2">
        <v>71</v>
      </c>
      <c r="E22" s="2">
        <v>0</v>
      </c>
      <c r="F22" s="2">
        <v>11</v>
      </c>
      <c r="G22" s="2">
        <v>35</v>
      </c>
      <c r="H22" s="2">
        <v>10</v>
      </c>
      <c r="I22" s="2">
        <v>5</v>
      </c>
      <c r="J22" s="2">
        <v>2</v>
      </c>
      <c r="K22" s="2">
        <v>1</v>
      </c>
      <c r="L22" s="2">
        <v>3</v>
      </c>
      <c r="M22" s="2">
        <v>13</v>
      </c>
      <c r="N22" s="2">
        <v>12</v>
      </c>
      <c r="O22" s="2">
        <v>6</v>
      </c>
      <c r="P22" s="2">
        <v>10</v>
      </c>
    </row>
    <row r="23" spans="1:16">
      <c r="A23" s="1" t="s">
        <v>34</v>
      </c>
      <c r="B23" s="2">
        <v>102</v>
      </c>
      <c r="C23" s="2">
        <v>40</v>
      </c>
      <c r="D23" s="2">
        <v>62</v>
      </c>
      <c r="E23" s="2">
        <v>8</v>
      </c>
      <c r="F23" s="2">
        <v>16</v>
      </c>
      <c r="G23" s="2">
        <v>12</v>
      </c>
      <c r="H23" s="2">
        <v>15</v>
      </c>
      <c r="I23" s="2">
        <v>2</v>
      </c>
      <c r="J23" s="2">
        <v>2</v>
      </c>
      <c r="K23" s="2">
        <v>4</v>
      </c>
      <c r="L23" s="2">
        <v>5</v>
      </c>
      <c r="M23" s="2">
        <v>14</v>
      </c>
      <c r="N23" s="2">
        <v>10</v>
      </c>
      <c r="O23" s="2">
        <v>8</v>
      </c>
      <c r="P23" s="2">
        <v>6</v>
      </c>
    </row>
    <row r="24" spans="1:16">
      <c r="A24" s="1" t="s">
        <v>38</v>
      </c>
      <c r="B24" s="2">
        <v>93</v>
      </c>
      <c r="C24" s="2">
        <v>24</v>
      </c>
      <c r="D24" s="2">
        <v>69</v>
      </c>
      <c r="E24" s="2">
        <v>5</v>
      </c>
      <c r="F24" s="2">
        <v>10</v>
      </c>
      <c r="G24" s="2">
        <v>31</v>
      </c>
      <c r="H24" s="2">
        <v>6</v>
      </c>
      <c r="I24" s="2">
        <v>4</v>
      </c>
      <c r="J24" s="2">
        <v>4</v>
      </c>
      <c r="K24" s="2">
        <v>4</v>
      </c>
      <c r="L24" s="2">
        <v>5</v>
      </c>
      <c r="M24" s="2">
        <v>2</v>
      </c>
      <c r="N24" s="2">
        <v>7</v>
      </c>
      <c r="O24" s="2">
        <v>8</v>
      </c>
      <c r="P24" s="2">
        <v>7</v>
      </c>
    </row>
    <row r="25" spans="1:16">
      <c r="A25" s="1" t="s">
        <v>35</v>
      </c>
      <c r="B25" s="2">
        <v>72</v>
      </c>
      <c r="C25" s="2">
        <v>11</v>
      </c>
      <c r="D25" s="2">
        <v>61</v>
      </c>
      <c r="E25" s="2">
        <v>4</v>
      </c>
      <c r="F25" s="2">
        <v>12</v>
      </c>
      <c r="G25" s="2">
        <v>11</v>
      </c>
      <c r="H25" s="2">
        <v>2</v>
      </c>
      <c r="I25" s="2">
        <v>2</v>
      </c>
      <c r="J25" s="2">
        <v>3</v>
      </c>
      <c r="K25" s="2">
        <v>4</v>
      </c>
      <c r="L25" s="2">
        <v>2</v>
      </c>
      <c r="M25" s="2">
        <v>4</v>
      </c>
      <c r="N25" s="2">
        <v>7</v>
      </c>
      <c r="O25" s="2">
        <v>10</v>
      </c>
      <c r="P25" s="2">
        <v>11</v>
      </c>
    </row>
    <row r="26" spans="1:16">
      <c r="A26" s="1" t="s">
        <v>42</v>
      </c>
      <c r="B26" s="2">
        <v>71</v>
      </c>
      <c r="C26" s="2">
        <v>10</v>
      </c>
      <c r="D26" s="2">
        <v>61</v>
      </c>
      <c r="E26" s="2">
        <v>1</v>
      </c>
      <c r="F26" s="2">
        <v>12</v>
      </c>
      <c r="G26" s="2">
        <v>15</v>
      </c>
      <c r="H26" s="2">
        <v>17</v>
      </c>
      <c r="I26" s="2">
        <v>4</v>
      </c>
      <c r="J26" s="2">
        <v>5</v>
      </c>
      <c r="K26" s="2">
        <v>1</v>
      </c>
      <c r="L26" s="2">
        <v>5</v>
      </c>
      <c r="M26" s="2">
        <v>1</v>
      </c>
      <c r="N26" s="2">
        <v>7</v>
      </c>
      <c r="O26" s="2">
        <v>3</v>
      </c>
      <c r="P26" s="2">
        <v>0</v>
      </c>
    </row>
    <row r="27" spans="1:16">
      <c r="A27" s="1" t="s">
        <v>47</v>
      </c>
      <c r="B27" s="2">
        <v>64</v>
      </c>
      <c r="C27" s="2">
        <v>14</v>
      </c>
      <c r="D27" s="2">
        <v>50</v>
      </c>
      <c r="E27" s="2">
        <v>3</v>
      </c>
      <c r="F27" s="2">
        <v>8</v>
      </c>
      <c r="G27" s="2">
        <v>16</v>
      </c>
      <c r="H27" s="2">
        <v>0</v>
      </c>
      <c r="I27" s="2">
        <v>7</v>
      </c>
      <c r="J27" s="2">
        <v>9</v>
      </c>
      <c r="K27" s="2">
        <v>3</v>
      </c>
      <c r="L27" s="2">
        <v>3</v>
      </c>
      <c r="M27" s="2">
        <v>6</v>
      </c>
      <c r="N27" s="2">
        <v>1</v>
      </c>
      <c r="O27" s="2">
        <v>5</v>
      </c>
      <c r="P27" s="2">
        <v>3</v>
      </c>
    </row>
    <row r="28" spans="1:16">
      <c r="A28" s="1" t="s">
        <v>60</v>
      </c>
      <c r="B28" s="2">
        <v>57</v>
      </c>
      <c r="C28" s="2">
        <v>18</v>
      </c>
      <c r="D28" s="2">
        <v>39</v>
      </c>
      <c r="E28" s="2">
        <v>4</v>
      </c>
      <c r="F28" s="2">
        <v>7</v>
      </c>
      <c r="G28" s="2">
        <v>3</v>
      </c>
      <c r="H28" s="2">
        <v>2</v>
      </c>
      <c r="I28" s="2">
        <v>2</v>
      </c>
      <c r="J28" s="2">
        <v>3</v>
      </c>
      <c r="K28" s="2">
        <v>0</v>
      </c>
      <c r="L28" s="2">
        <v>0</v>
      </c>
      <c r="M28" s="2">
        <v>8</v>
      </c>
      <c r="N28" s="2">
        <v>20</v>
      </c>
      <c r="O28" s="2">
        <v>7</v>
      </c>
      <c r="P28" s="2">
        <v>1</v>
      </c>
    </row>
    <row r="29" spans="1:16">
      <c r="A29" s="1" t="s">
        <v>33</v>
      </c>
      <c r="B29" s="2">
        <v>48</v>
      </c>
      <c r="C29" s="2">
        <v>11</v>
      </c>
      <c r="D29" s="2">
        <v>37</v>
      </c>
      <c r="E29" s="2">
        <v>2</v>
      </c>
      <c r="F29" s="2">
        <v>5</v>
      </c>
      <c r="G29" s="2">
        <v>14</v>
      </c>
      <c r="H29" s="2">
        <v>3</v>
      </c>
      <c r="I29" s="2">
        <v>2</v>
      </c>
      <c r="J29" s="2">
        <v>4</v>
      </c>
      <c r="K29" s="2">
        <v>0</v>
      </c>
      <c r="L29" s="2">
        <v>3</v>
      </c>
      <c r="M29" s="2">
        <v>3</v>
      </c>
      <c r="N29" s="2">
        <v>7</v>
      </c>
      <c r="O29" s="2">
        <v>4</v>
      </c>
      <c r="P29" s="2">
        <v>1</v>
      </c>
    </row>
    <row r="30" spans="1:16">
      <c r="A30" s="1" t="s">
        <v>32</v>
      </c>
      <c r="B30" s="2">
        <v>43</v>
      </c>
      <c r="C30" s="2">
        <v>23</v>
      </c>
      <c r="D30" s="2">
        <v>20</v>
      </c>
      <c r="E30" s="2">
        <v>0</v>
      </c>
      <c r="F30" s="2">
        <v>5</v>
      </c>
      <c r="G30" s="2">
        <v>5</v>
      </c>
      <c r="H30" s="2">
        <v>3</v>
      </c>
      <c r="I30" s="2">
        <v>0</v>
      </c>
      <c r="J30" s="2">
        <v>1</v>
      </c>
      <c r="K30" s="2">
        <v>1</v>
      </c>
      <c r="L30" s="2">
        <v>4</v>
      </c>
      <c r="M30" s="2">
        <v>3</v>
      </c>
      <c r="N30" s="2">
        <v>10</v>
      </c>
      <c r="O30" s="2">
        <v>8</v>
      </c>
      <c r="P30" s="2">
        <v>3</v>
      </c>
    </row>
    <row r="31" spans="1:16">
      <c r="A31" s="1" t="s">
        <v>57</v>
      </c>
      <c r="B31" s="2">
        <v>42</v>
      </c>
      <c r="C31" s="2">
        <v>6</v>
      </c>
      <c r="D31" s="2">
        <v>36</v>
      </c>
      <c r="E31" s="2">
        <v>1</v>
      </c>
      <c r="F31" s="2">
        <v>1</v>
      </c>
      <c r="G31" s="2">
        <v>2</v>
      </c>
      <c r="H31" s="2">
        <v>21</v>
      </c>
      <c r="I31" s="2">
        <v>3</v>
      </c>
      <c r="J31" s="2">
        <v>4</v>
      </c>
      <c r="K31" s="2">
        <v>4</v>
      </c>
      <c r="L31" s="2">
        <v>1</v>
      </c>
      <c r="M31" s="2">
        <v>0</v>
      </c>
      <c r="N31" s="2">
        <v>3</v>
      </c>
      <c r="O31" s="2">
        <v>2</v>
      </c>
      <c r="P31" s="2">
        <v>0</v>
      </c>
    </row>
    <row r="32" spans="1:16">
      <c r="A32" s="1" t="s">
        <v>59</v>
      </c>
      <c r="B32" s="2">
        <v>42</v>
      </c>
      <c r="C32" s="2">
        <v>17</v>
      </c>
      <c r="D32" s="2">
        <v>25</v>
      </c>
      <c r="E32" s="2">
        <v>9</v>
      </c>
      <c r="F32" s="2">
        <v>10</v>
      </c>
      <c r="G32" s="2">
        <v>2</v>
      </c>
      <c r="H32" s="2">
        <v>4</v>
      </c>
      <c r="I32" s="2">
        <v>0</v>
      </c>
      <c r="J32" s="2">
        <v>8</v>
      </c>
      <c r="K32" s="2">
        <v>1</v>
      </c>
      <c r="L32" s="2">
        <v>0</v>
      </c>
      <c r="M32" s="2">
        <v>1</v>
      </c>
      <c r="N32" s="2">
        <v>1</v>
      </c>
      <c r="O32" s="2">
        <v>5</v>
      </c>
      <c r="P32" s="2">
        <v>1</v>
      </c>
    </row>
    <row r="33" spans="1:16">
      <c r="A33" s="1" t="s">
        <v>44</v>
      </c>
      <c r="B33" s="2">
        <v>40</v>
      </c>
      <c r="C33" s="2">
        <v>16</v>
      </c>
      <c r="D33" s="2">
        <v>24</v>
      </c>
      <c r="E33" s="2">
        <v>4</v>
      </c>
      <c r="F33" s="2">
        <v>4</v>
      </c>
      <c r="G33" s="2">
        <v>3</v>
      </c>
      <c r="H33" s="2">
        <v>3</v>
      </c>
      <c r="I33" s="2">
        <v>5</v>
      </c>
      <c r="J33" s="2">
        <v>4</v>
      </c>
      <c r="K33" s="2">
        <v>6</v>
      </c>
      <c r="L33" s="2">
        <v>6</v>
      </c>
      <c r="M33" s="2">
        <v>1</v>
      </c>
      <c r="N33" s="2">
        <v>2</v>
      </c>
      <c r="O33" s="2">
        <v>0</v>
      </c>
      <c r="P33" s="2">
        <v>2</v>
      </c>
    </row>
    <row r="34" spans="1:16">
      <c r="A34" s="1" t="s">
        <v>28</v>
      </c>
      <c r="B34" s="2">
        <v>35</v>
      </c>
      <c r="C34" s="2">
        <v>12</v>
      </c>
      <c r="D34" s="2">
        <v>23</v>
      </c>
      <c r="E34" s="2">
        <v>1</v>
      </c>
      <c r="F34" s="2">
        <v>6</v>
      </c>
      <c r="G34" s="2">
        <v>12</v>
      </c>
      <c r="H34" s="2">
        <v>2</v>
      </c>
      <c r="I34" s="2">
        <v>2</v>
      </c>
      <c r="J34" s="2">
        <v>1</v>
      </c>
      <c r="K34" s="2">
        <v>0</v>
      </c>
      <c r="L34" s="2">
        <v>1</v>
      </c>
      <c r="M34" s="2">
        <v>1</v>
      </c>
      <c r="N34" s="2">
        <v>4</v>
      </c>
      <c r="O34" s="2">
        <v>5</v>
      </c>
      <c r="P34" s="2">
        <v>0</v>
      </c>
    </row>
    <row r="35" spans="1:16">
      <c r="A35" s="1" t="s">
        <v>40</v>
      </c>
      <c r="B35" s="2">
        <v>28</v>
      </c>
      <c r="C35" s="2">
        <v>8</v>
      </c>
      <c r="D35" s="2">
        <v>20</v>
      </c>
      <c r="E35" s="2">
        <v>3</v>
      </c>
      <c r="F35" s="2">
        <v>5</v>
      </c>
      <c r="G35" s="2">
        <v>3</v>
      </c>
      <c r="H35" s="2">
        <v>2</v>
      </c>
      <c r="I35" s="2">
        <v>1</v>
      </c>
      <c r="J35" s="2">
        <v>0</v>
      </c>
      <c r="K35" s="2">
        <v>1</v>
      </c>
      <c r="L35" s="2">
        <v>3</v>
      </c>
      <c r="M35" s="2">
        <v>2</v>
      </c>
      <c r="N35" s="2">
        <v>4</v>
      </c>
      <c r="O35" s="2">
        <v>1</v>
      </c>
      <c r="P35" s="2">
        <v>3</v>
      </c>
    </row>
    <row r="36" spans="1:16">
      <c r="A36" s="1" t="s">
        <v>37</v>
      </c>
      <c r="B36" s="2">
        <v>22</v>
      </c>
      <c r="C36" s="2">
        <v>4</v>
      </c>
      <c r="D36" s="2">
        <v>18</v>
      </c>
      <c r="E36" s="2">
        <v>1</v>
      </c>
      <c r="F36" s="2">
        <v>0</v>
      </c>
      <c r="G36" s="2">
        <v>1</v>
      </c>
      <c r="H36" s="2">
        <v>2</v>
      </c>
      <c r="I36" s="2">
        <v>5</v>
      </c>
      <c r="J36" s="2">
        <v>0</v>
      </c>
      <c r="K36" s="2">
        <v>2</v>
      </c>
      <c r="L36" s="2">
        <v>0</v>
      </c>
      <c r="M36" s="2">
        <v>5</v>
      </c>
      <c r="N36" s="2">
        <v>1</v>
      </c>
      <c r="O36" s="2">
        <v>3</v>
      </c>
      <c r="P36" s="2">
        <v>2</v>
      </c>
    </row>
    <row r="37" spans="1:16">
      <c r="A37" s="1" t="s">
        <v>39</v>
      </c>
      <c r="B37" s="2">
        <v>13</v>
      </c>
      <c r="C37" s="2">
        <v>5</v>
      </c>
      <c r="D37" s="2">
        <v>8</v>
      </c>
      <c r="E37" s="2">
        <v>2</v>
      </c>
      <c r="F37" s="2">
        <v>1</v>
      </c>
      <c r="G37" s="2">
        <v>0</v>
      </c>
      <c r="H37" s="2">
        <v>0</v>
      </c>
      <c r="I37" s="2">
        <v>2</v>
      </c>
      <c r="J37" s="2">
        <v>0</v>
      </c>
      <c r="K37" s="2">
        <v>0</v>
      </c>
      <c r="L37" s="2">
        <v>0</v>
      </c>
      <c r="M37" s="2">
        <v>6</v>
      </c>
      <c r="N37" s="2">
        <v>1</v>
      </c>
      <c r="O37" s="2">
        <v>1</v>
      </c>
      <c r="P37" s="2">
        <v>0</v>
      </c>
    </row>
    <row r="38" spans="1:16">
      <c r="A38" s="1" t="s">
        <v>19</v>
      </c>
      <c r="B38" s="2">
        <v>9</v>
      </c>
      <c r="C38" s="2">
        <v>2</v>
      </c>
      <c r="D38" s="2">
        <v>7</v>
      </c>
      <c r="E38" s="2">
        <v>0</v>
      </c>
      <c r="F38" s="2">
        <v>2</v>
      </c>
      <c r="G38" s="2">
        <v>3</v>
      </c>
      <c r="H38" s="2">
        <v>1</v>
      </c>
      <c r="I38" s="2">
        <v>0</v>
      </c>
      <c r="J38" s="2">
        <v>2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0</v>
      </c>
    </row>
    <row r="39" spans="1:16">
      <c r="A39" s="1" t="s">
        <v>52</v>
      </c>
      <c r="B39" s="2">
        <v>7</v>
      </c>
      <c r="C39" s="2">
        <v>1</v>
      </c>
      <c r="D39" s="2">
        <v>6</v>
      </c>
      <c r="E39" s="2">
        <v>0</v>
      </c>
      <c r="F39" s="2">
        <v>1</v>
      </c>
      <c r="G39" s="2">
        <v>2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  <c r="O39" s="2">
        <v>2</v>
      </c>
      <c r="P39" s="2">
        <v>0</v>
      </c>
    </row>
    <row r="40" spans="1:16">
      <c r="A40" s="1" t="s">
        <v>21</v>
      </c>
      <c r="B40" s="2">
        <v>6</v>
      </c>
      <c r="C40" s="2">
        <v>2</v>
      </c>
      <c r="D40" s="2">
        <v>4</v>
      </c>
      <c r="E40" s="2">
        <v>0</v>
      </c>
      <c r="F40" s="2">
        <v>4</v>
      </c>
      <c r="G40" s="2">
        <v>0</v>
      </c>
      <c r="H40" s="2">
        <v>2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6">
      <c r="A41" s="1" t="s">
        <v>25</v>
      </c>
      <c r="B41" s="2">
        <v>6</v>
      </c>
      <c r="C41" s="2">
        <v>1</v>
      </c>
      <c r="D41" s="2">
        <v>5</v>
      </c>
      <c r="E41" s="2">
        <v>0</v>
      </c>
      <c r="F41" s="2">
        <v>0</v>
      </c>
      <c r="G41" s="2">
        <v>2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2</v>
      </c>
      <c r="N41" s="2">
        <v>1</v>
      </c>
      <c r="O41" s="2">
        <v>1</v>
      </c>
      <c r="P41" s="2">
        <v>0</v>
      </c>
    </row>
    <row r="42" spans="1:16">
      <c r="A42" s="1" t="s">
        <v>31</v>
      </c>
      <c r="B42" s="2">
        <v>6</v>
      </c>
      <c r="C42" s="2">
        <v>1</v>
      </c>
      <c r="D42" s="2">
        <v>5</v>
      </c>
      <c r="E42" s="2">
        <v>2</v>
      </c>
      <c r="F42" s="2">
        <v>0</v>
      </c>
      <c r="G42" s="2">
        <v>3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6">
      <c r="A43" s="1" t="s">
        <v>23</v>
      </c>
      <c r="B43" s="2">
        <v>5</v>
      </c>
      <c r="C43" s="2">
        <v>0</v>
      </c>
      <c r="D43" s="2">
        <v>5</v>
      </c>
      <c r="E43" s="2">
        <v>4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6">
      <c r="A44" s="1" t="s">
        <v>24</v>
      </c>
      <c r="B44" s="2">
        <v>5</v>
      </c>
      <c r="C44" s="2">
        <v>1</v>
      </c>
      <c r="D44" s="2">
        <v>4</v>
      </c>
      <c r="E44" s="2">
        <v>5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</row>
    <row r="45" spans="1:16">
      <c r="A45" s="1" t="s">
        <v>63</v>
      </c>
      <c r="B45" s="2">
        <v>4</v>
      </c>
      <c r="C45" s="2">
        <v>0</v>
      </c>
      <c r="D45" s="2">
        <v>4</v>
      </c>
      <c r="E45" s="2">
        <v>0</v>
      </c>
      <c r="F45" s="2">
        <v>0</v>
      </c>
      <c r="G45" s="2">
        <v>1</v>
      </c>
      <c r="H45" s="2">
        <v>2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0</v>
      </c>
    </row>
    <row r="46" spans="1:16">
      <c r="A46" s="1" t="s">
        <v>54</v>
      </c>
      <c r="B46" s="2">
        <v>2</v>
      </c>
      <c r="C46" s="2">
        <v>1</v>
      </c>
      <c r="D46" s="2">
        <v>1</v>
      </c>
      <c r="E46" s="2">
        <v>0</v>
      </c>
      <c r="F46" s="2">
        <v>0</v>
      </c>
      <c r="G46" s="2">
        <v>2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</row>
    <row r="47" spans="1:16">
      <c r="A47" s="1" t="s">
        <v>45</v>
      </c>
      <c r="B47" s="2">
        <v>1</v>
      </c>
      <c r="C47" s="2">
        <v>0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</v>
      </c>
      <c r="M47" s="2">
        <v>0</v>
      </c>
      <c r="N47" s="2">
        <v>0</v>
      </c>
      <c r="O47" s="2">
        <v>0</v>
      </c>
      <c r="P47" s="2">
        <v>0</v>
      </c>
    </row>
    <row r="48" spans="1:16">
      <c r="B48">
        <f>STDEVP(B6:B47)</f>
        <v>157.0899784768859</v>
      </c>
    </row>
  </sheetData>
  <sortState ref="A2:P46">
    <sortCondition descending="1" ref="B2:B46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P50"/>
  <sheetViews>
    <sheetView topLeftCell="A37" workbookViewId="0">
      <selection activeCell="A58" sqref="A58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18589</v>
      </c>
      <c r="C2" s="5">
        <v>6548</v>
      </c>
      <c r="D2" s="5">
        <v>12041</v>
      </c>
      <c r="E2" s="5">
        <v>1334</v>
      </c>
      <c r="F2" s="5">
        <v>1712</v>
      </c>
      <c r="G2" s="5">
        <v>4149</v>
      </c>
      <c r="H2" s="5">
        <v>1517</v>
      </c>
      <c r="I2" s="5">
        <v>697</v>
      </c>
      <c r="J2" s="5">
        <v>737</v>
      </c>
      <c r="K2" s="5">
        <v>611</v>
      </c>
      <c r="L2" s="5">
        <v>624</v>
      </c>
      <c r="M2" s="5">
        <v>1458</v>
      </c>
      <c r="N2" s="5">
        <v>2331</v>
      </c>
      <c r="O2" s="5">
        <v>2510</v>
      </c>
      <c r="P2" s="5">
        <v>909</v>
      </c>
    </row>
    <row r="3" spans="1:16">
      <c r="A3" s="1" t="s">
        <v>15</v>
      </c>
      <c r="B3" s="2">
        <v>2456</v>
      </c>
      <c r="C3" s="2">
        <v>1291</v>
      </c>
      <c r="D3" s="2">
        <v>1165</v>
      </c>
      <c r="E3" s="2">
        <v>128</v>
      </c>
      <c r="F3" s="2">
        <v>341</v>
      </c>
      <c r="G3" s="2">
        <v>1796</v>
      </c>
      <c r="H3" s="2">
        <v>38</v>
      </c>
      <c r="I3" s="2">
        <v>12</v>
      </c>
      <c r="J3" s="2">
        <v>8</v>
      </c>
      <c r="K3" s="2">
        <v>17</v>
      </c>
      <c r="L3" s="2">
        <v>14</v>
      </c>
      <c r="M3" s="2">
        <v>20</v>
      </c>
      <c r="N3" s="2">
        <v>24</v>
      </c>
      <c r="O3" s="2">
        <v>46</v>
      </c>
      <c r="P3" s="2">
        <v>12</v>
      </c>
    </row>
    <row r="4" spans="1:16">
      <c r="A4" s="1" t="s">
        <v>20</v>
      </c>
      <c r="B4" s="2">
        <v>1457</v>
      </c>
      <c r="C4" s="2">
        <v>347</v>
      </c>
      <c r="D4" s="2">
        <v>1110</v>
      </c>
      <c r="E4" s="2">
        <v>55</v>
      </c>
      <c r="F4" s="2">
        <v>99</v>
      </c>
      <c r="G4" s="2">
        <v>242</v>
      </c>
      <c r="H4" s="2">
        <v>101</v>
      </c>
      <c r="I4" s="2">
        <v>32</v>
      </c>
      <c r="J4" s="2">
        <v>45</v>
      </c>
      <c r="K4" s="2">
        <v>52</v>
      </c>
      <c r="L4" s="2">
        <v>40</v>
      </c>
      <c r="M4" s="2">
        <v>246</v>
      </c>
      <c r="N4" s="2">
        <v>290</v>
      </c>
      <c r="O4" s="2">
        <v>145</v>
      </c>
      <c r="P4" s="2">
        <v>110</v>
      </c>
    </row>
    <row r="5" spans="1:16">
      <c r="A5" s="1" t="s">
        <v>58</v>
      </c>
      <c r="B5" s="2">
        <v>1385</v>
      </c>
      <c r="C5" s="2">
        <v>749</v>
      </c>
      <c r="D5" s="2">
        <v>636</v>
      </c>
      <c r="E5" s="2">
        <v>77</v>
      </c>
      <c r="F5" s="2">
        <v>89</v>
      </c>
      <c r="G5" s="2">
        <v>54</v>
      </c>
      <c r="H5" s="2">
        <v>57</v>
      </c>
      <c r="I5" s="2">
        <v>51</v>
      </c>
      <c r="J5" s="2">
        <v>47</v>
      </c>
      <c r="K5" s="2">
        <v>31</v>
      </c>
      <c r="L5" s="2">
        <v>30</v>
      </c>
      <c r="M5" s="2">
        <v>147</v>
      </c>
      <c r="N5" s="2">
        <v>54</v>
      </c>
      <c r="O5" s="2">
        <v>725</v>
      </c>
      <c r="P5" s="2">
        <v>23</v>
      </c>
    </row>
    <row r="6" spans="1:16">
      <c r="A6" s="1" t="s">
        <v>48</v>
      </c>
      <c r="B6" s="2">
        <v>1181</v>
      </c>
      <c r="C6" s="2">
        <v>335</v>
      </c>
      <c r="D6" s="2">
        <v>846</v>
      </c>
      <c r="E6" s="2">
        <v>100</v>
      </c>
      <c r="F6" s="2">
        <v>82</v>
      </c>
      <c r="G6" s="2">
        <v>116</v>
      </c>
      <c r="H6" s="2">
        <v>134</v>
      </c>
      <c r="I6" s="2">
        <v>73</v>
      </c>
      <c r="J6" s="2">
        <v>67</v>
      </c>
      <c r="K6" s="2">
        <v>74</v>
      </c>
      <c r="L6" s="2">
        <v>85</v>
      </c>
      <c r="M6" s="2">
        <v>131</v>
      </c>
      <c r="N6" s="2">
        <v>105</v>
      </c>
      <c r="O6" s="2">
        <v>145</v>
      </c>
      <c r="P6" s="2">
        <v>69</v>
      </c>
    </row>
    <row r="7" spans="1:16">
      <c r="A7" s="1" t="s">
        <v>50</v>
      </c>
      <c r="B7" s="2">
        <v>1142</v>
      </c>
      <c r="C7" s="2">
        <v>321</v>
      </c>
      <c r="D7" s="2">
        <v>821</v>
      </c>
      <c r="E7" s="2">
        <v>90</v>
      </c>
      <c r="F7" s="2">
        <v>92</v>
      </c>
      <c r="G7" s="2">
        <v>277</v>
      </c>
      <c r="H7" s="2">
        <v>91</v>
      </c>
      <c r="I7" s="2">
        <v>47</v>
      </c>
      <c r="J7" s="2">
        <v>59</v>
      </c>
      <c r="K7" s="2">
        <v>57</v>
      </c>
      <c r="L7" s="2">
        <v>47</v>
      </c>
      <c r="M7" s="2">
        <v>82</v>
      </c>
      <c r="N7" s="2">
        <v>152</v>
      </c>
      <c r="O7" s="2">
        <v>76</v>
      </c>
      <c r="P7" s="2">
        <v>72</v>
      </c>
    </row>
    <row r="8" spans="1:16">
      <c r="A8" s="1" t="s">
        <v>53</v>
      </c>
      <c r="B8" s="2">
        <v>1006</v>
      </c>
      <c r="C8" s="2">
        <v>335</v>
      </c>
      <c r="D8" s="2">
        <v>671</v>
      </c>
      <c r="E8" s="2">
        <v>27</v>
      </c>
      <c r="F8" s="2">
        <v>58</v>
      </c>
      <c r="G8" s="2">
        <v>204</v>
      </c>
      <c r="H8" s="2">
        <v>98</v>
      </c>
      <c r="I8" s="2">
        <v>10</v>
      </c>
      <c r="J8" s="2">
        <v>37</v>
      </c>
      <c r="K8" s="2">
        <v>25</v>
      </c>
      <c r="L8" s="2">
        <v>16</v>
      </c>
      <c r="M8" s="2">
        <v>76</v>
      </c>
      <c r="N8" s="2">
        <v>151</v>
      </c>
      <c r="O8" s="2">
        <v>154</v>
      </c>
      <c r="P8" s="2">
        <v>150</v>
      </c>
    </row>
    <row r="9" spans="1:16">
      <c r="A9" s="1" t="s">
        <v>26</v>
      </c>
      <c r="B9" s="2">
        <v>832</v>
      </c>
      <c r="C9" s="2">
        <v>355</v>
      </c>
      <c r="D9" s="2">
        <v>477</v>
      </c>
      <c r="E9" s="2">
        <v>209</v>
      </c>
      <c r="F9" s="2">
        <v>25</v>
      </c>
      <c r="G9" s="2">
        <v>51</v>
      </c>
      <c r="H9" s="2">
        <v>109</v>
      </c>
      <c r="I9" s="2">
        <v>101</v>
      </c>
      <c r="J9" s="2">
        <v>49</v>
      </c>
      <c r="K9" s="2">
        <v>24</v>
      </c>
      <c r="L9" s="2">
        <v>59</v>
      </c>
      <c r="M9" s="2">
        <v>41</v>
      </c>
      <c r="N9" s="2">
        <v>56</v>
      </c>
      <c r="O9" s="2">
        <v>92</v>
      </c>
      <c r="P9" s="2">
        <v>16</v>
      </c>
    </row>
    <row r="10" spans="1:16">
      <c r="A10" s="1" t="s">
        <v>18</v>
      </c>
      <c r="B10" s="2">
        <v>779</v>
      </c>
      <c r="C10" s="2">
        <v>173</v>
      </c>
      <c r="D10" s="2">
        <v>606</v>
      </c>
      <c r="E10" s="2">
        <v>40</v>
      </c>
      <c r="F10" s="2">
        <v>86</v>
      </c>
      <c r="G10" s="2">
        <v>93</v>
      </c>
      <c r="H10" s="2">
        <v>76</v>
      </c>
      <c r="I10" s="2">
        <v>39</v>
      </c>
      <c r="J10" s="2">
        <v>38</v>
      </c>
      <c r="K10" s="2">
        <v>21</v>
      </c>
      <c r="L10" s="2">
        <v>23</v>
      </c>
      <c r="M10" s="2">
        <v>82</v>
      </c>
      <c r="N10" s="2">
        <v>117</v>
      </c>
      <c r="O10" s="2">
        <v>128</v>
      </c>
      <c r="P10" s="2">
        <v>36</v>
      </c>
    </row>
    <row r="11" spans="1:16">
      <c r="A11" s="1" t="s">
        <v>47</v>
      </c>
      <c r="B11" s="2">
        <v>762</v>
      </c>
      <c r="C11" s="2">
        <v>198</v>
      </c>
      <c r="D11" s="2">
        <v>564</v>
      </c>
      <c r="E11" s="2">
        <v>29</v>
      </c>
      <c r="F11" s="2">
        <v>69</v>
      </c>
      <c r="G11" s="2">
        <v>64</v>
      </c>
      <c r="H11" s="2">
        <v>58</v>
      </c>
      <c r="I11" s="2">
        <v>26</v>
      </c>
      <c r="J11" s="2">
        <v>41</v>
      </c>
      <c r="K11" s="2">
        <v>19</v>
      </c>
      <c r="L11" s="2">
        <v>47</v>
      </c>
      <c r="M11" s="2">
        <v>69</v>
      </c>
      <c r="N11" s="2">
        <v>153</v>
      </c>
      <c r="O11" s="2">
        <v>143</v>
      </c>
      <c r="P11" s="2">
        <v>44</v>
      </c>
    </row>
    <row r="12" spans="1:16">
      <c r="A12" s="1" t="s">
        <v>45</v>
      </c>
      <c r="B12" s="2">
        <v>700</v>
      </c>
      <c r="C12" s="2">
        <v>329</v>
      </c>
      <c r="D12" s="2">
        <v>371</v>
      </c>
      <c r="E12" s="2">
        <v>52</v>
      </c>
      <c r="F12" s="2">
        <v>12</v>
      </c>
      <c r="G12" s="2">
        <v>262</v>
      </c>
      <c r="H12" s="2">
        <v>216</v>
      </c>
      <c r="I12" s="2">
        <v>15</v>
      </c>
      <c r="J12" s="2">
        <v>24</v>
      </c>
      <c r="K12" s="2">
        <v>23</v>
      </c>
      <c r="L12" s="2">
        <v>16</v>
      </c>
      <c r="M12" s="2">
        <v>35</v>
      </c>
      <c r="N12" s="2">
        <v>26</v>
      </c>
      <c r="O12" s="2">
        <v>9</v>
      </c>
      <c r="P12" s="2">
        <v>10</v>
      </c>
    </row>
    <row r="13" spans="1:16">
      <c r="A13" s="1" t="s">
        <v>43</v>
      </c>
      <c r="B13" s="2">
        <v>652</v>
      </c>
      <c r="C13" s="2">
        <v>141</v>
      </c>
      <c r="D13" s="2">
        <v>511</v>
      </c>
      <c r="E13" s="2">
        <v>15</v>
      </c>
      <c r="F13" s="2">
        <v>68</v>
      </c>
      <c r="G13" s="2">
        <v>130</v>
      </c>
      <c r="H13" s="2">
        <v>56</v>
      </c>
      <c r="I13" s="2">
        <v>14</v>
      </c>
      <c r="J13" s="2">
        <v>18</v>
      </c>
      <c r="K13" s="2">
        <v>24</v>
      </c>
      <c r="L13" s="2">
        <v>16</v>
      </c>
      <c r="M13" s="2">
        <v>24</v>
      </c>
      <c r="N13" s="2">
        <v>147</v>
      </c>
      <c r="O13" s="2">
        <v>82</v>
      </c>
      <c r="P13" s="2">
        <v>58</v>
      </c>
    </row>
    <row r="14" spans="1:16">
      <c r="A14" s="1" t="s">
        <v>38</v>
      </c>
      <c r="B14" s="2">
        <v>632</v>
      </c>
      <c r="C14" s="2">
        <v>174</v>
      </c>
      <c r="D14" s="2">
        <v>458</v>
      </c>
      <c r="E14" s="2">
        <v>32</v>
      </c>
      <c r="F14" s="2">
        <v>92</v>
      </c>
      <c r="G14" s="2">
        <v>114</v>
      </c>
      <c r="H14" s="2">
        <v>52</v>
      </c>
      <c r="I14" s="2">
        <v>23</v>
      </c>
      <c r="J14" s="2">
        <v>26</v>
      </c>
      <c r="K14" s="2">
        <v>22</v>
      </c>
      <c r="L14" s="2">
        <v>21</v>
      </c>
      <c r="M14" s="2">
        <v>37</v>
      </c>
      <c r="N14" s="2">
        <v>118</v>
      </c>
      <c r="O14" s="2">
        <v>58</v>
      </c>
      <c r="P14" s="2">
        <v>37</v>
      </c>
    </row>
    <row r="15" spans="1:16">
      <c r="A15" s="1" t="s">
        <v>35</v>
      </c>
      <c r="B15" s="2">
        <v>602</v>
      </c>
      <c r="C15" s="2">
        <v>210</v>
      </c>
      <c r="D15" s="2">
        <v>392</v>
      </c>
      <c r="E15" s="2">
        <v>87</v>
      </c>
      <c r="F15" s="2">
        <v>63</v>
      </c>
      <c r="G15" s="2">
        <v>60</v>
      </c>
      <c r="H15" s="2">
        <v>36</v>
      </c>
      <c r="I15" s="2">
        <v>34</v>
      </c>
      <c r="J15" s="2">
        <v>14</v>
      </c>
      <c r="K15" s="2">
        <v>26</v>
      </c>
      <c r="L15" s="2">
        <v>23</v>
      </c>
      <c r="M15" s="2">
        <v>72</v>
      </c>
      <c r="N15" s="2">
        <v>75</v>
      </c>
      <c r="O15" s="2">
        <v>67</v>
      </c>
      <c r="P15" s="2">
        <v>45</v>
      </c>
    </row>
    <row r="16" spans="1:16">
      <c r="A16" s="1" t="s">
        <v>51</v>
      </c>
      <c r="B16" s="2">
        <v>554</v>
      </c>
      <c r="C16" s="2">
        <v>201</v>
      </c>
      <c r="D16" s="2">
        <v>353</v>
      </c>
      <c r="E16" s="2">
        <v>102</v>
      </c>
      <c r="F16" s="2">
        <v>72</v>
      </c>
      <c r="G16" s="2">
        <v>80</v>
      </c>
      <c r="H16" s="2">
        <v>37</v>
      </c>
      <c r="I16" s="2">
        <v>19</v>
      </c>
      <c r="J16" s="2">
        <v>10</v>
      </c>
      <c r="K16" s="2">
        <v>20</v>
      </c>
      <c r="L16" s="2">
        <v>2</v>
      </c>
      <c r="M16" s="2">
        <v>48</v>
      </c>
      <c r="N16" s="2">
        <v>98</v>
      </c>
      <c r="O16" s="2">
        <v>53</v>
      </c>
      <c r="P16" s="2">
        <v>13</v>
      </c>
    </row>
    <row r="17" spans="1:16">
      <c r="A17" s="1" t="s">
        <v>46</v>
      </c>
      <c r="B17" s="2">
        <v>519</v>
      </c>
      <c r="C17" s="2">
        <v>112</v>
      </c>
      <c r="D17" s="2">
        <v>407</v>
      </c>
      <c r="E17" s="2">
        <v>29</v>
      </c>
      <c r="F17" s="2">
        <v>69</v>
      </c>
      <c r="G17" s="2">
        <v>113</v>
      </c>
      <c r="H17" s="2">
        <v>55</v>
      </c>
      <c r="I17" s="2">
        <v>20</v>
      </c>
      <c r="J17" s="2">
        <v>20</v>
      </c>
      <c r="K17" s="2">
        <v>16</v>
      </c>
      <c r="L17" s="2">
        <v>21</v>
      </c>
      <c r="M17" s="2">
        <v>28</v>
      </c>
      <c r="N17" s="2">
        <v>65</v>
      </c>
      <c r="O17" s="2">
        <v>66</v>
      </c>
      <c r="P17" s="2">
        <v>17</v>
      </c>
    </row>
    <row r="18" spans="1:16">
      <c r="A18" s="1" t="s">
        <v>25</v>
      </c>
      <c r="B18" s="2">
        <v>385</v>
      </c>
      <c r="C18" s="2">
        <v>153</v>
      </c>
      <c r="D18" s="2">
        <v>232</v>
      </c>
      <c r="E18" s="2">
        <v>17</v>
      </c>
      <c r="F18" s="2">
        <v>62</v>
      </c>
      <c r="G18" s="2">
        <v>27</v>
      </c>
      <c r="H18" s="2">
        <v>21</v>
      </c>
      <c r="I18" s="2">
        <v>17</v>
      </c>
      <c r="J18" s="2">
        <v>27</v>
      </c>
      <c r="K18" s="2">
        <v>30</v>
      </c>
      <c r="L18" s="2">
        <v>21</v>
      </c>
      <c r="M18" s="2">
        <v>47</v>
      </c>
      <c r="N18" s="2">
        <v>58</v>
      </c>
      <c r="O18" s="2">
        <v>42</v>
      </c>
      <c r="P18" s="2">
        <v>16</v>
      </c>
    </row>
    <row r="19" spans="1:16">
      <c r="A19" s="1" t="s">
        <v>27</v>
      </c>
      <c r="B19" s="2">
        <v>330</v>
      </c>
      <c r="C19" s="2">
        <v>120</v>
      </c>
      <c r="D19" s="2">
        <v>210</v>
      </c>
      <c r="E19" s="2">
        <v>26</v>
      </c>
      <c r="F19" s="2">
        <v>23</v>
      </c>
      <c r="G19" s="2">
        <v>44</v>
      </c>
      <c r="H19" s="2">
        <v>32</v>
      </c>
      <c r="I19" s="2">
        <v>23</v>
      </c>
      <c r="J19" s="2">
        <v>14</v>
      </c>
      <c r="K19" s="2">
        <v>15</v>
      </c>
      <c r="L19" s="2">
        <v>10</v>
      </c>
      <c r="M19" s="2">
        <v>30</v>
      </c>
      <c r="N19" s="2">
        <v>63</v>
      </c>
      <c r="O19" s="2">
        <v>38</v>
      </c>
      <c r="P19" s="2">
        <v>12</v>
      </c>
    </row>
    <row r="20" spans="1:16">
      <c r="A20" s="1" t="s">
        <v>36</v>
      </c>
      <c r="B20" s="2">
        <v>289</v>
      </c>
      <c r="C20" s="2">
        <v>81</v>
      </c>
      <c r="D20" s="2">
        <v>208</v>
      </c>
      <c r="E20" s="2">
        <v>26</v>
      </c>
      <c r="F20" s="2">
        <v>27</v>
      </c>
      <c r="G20" s="2">
        <v>34</v>
      </c>
      <c r="H20" s="2">
        <v>36</v>
      </c>
      <c r="I20" s="2">
        <v>4</v>
      </c>
      <c r="J20" s="2">
        <v>9</v>
      </c>
      <c r="K20" s="2">
        <v>3</v>
      </c>
      <c r="L20" s="2">
        <v>6</v>
      </c>
      <c r="M20" s="2">
        <v>37</v>
      </c>
      <c r="N20" s="2">
        <v>57</v>
      </c>
      <c r="O20" s="2">
        <v>34</v>
      </c>
      <c r="P20" s="2">
        <v>16</v>
      </c>
    </row>
    <row r="21" spans="1:16">
      <c r="A21" s="1" t="s">
        <v>41</v>
      </c>
      <c r="B21" s="2">
        <v>260</v>
      </c>
      <c r="C21" s="2">
        <v>92</v>
      </c>
      <c r="D21" s="2">
        <v>168</v>
      </c>
      <c r="E21" s="2">
        <v>18</v>
      </c>
      <c r="F21" s="2">
        <v>33</v>
      </c>
      <c r="G21" s="2">
        <v>17</v>
      </c>
      <c r="H21" s="2">
        <v>18</v>
      </c>
      <c r="I21" s="2">
        <v>10</v>
      </c>
      <c r="J21" s="2">
        <v>5</v>
      </c>
      <c r="K21" s="2">
        <v>10</v>
      </c>
      <c r="L21" s="2">
        <v>9</v>
      </c>
      <c r="M21" s="2">
        <v>20</v>
      </c>
      <c r="N21" s="2">
        <v>76</v>
      </c>
      <c r="O21" s="2">
        <v>38</v>
      </c>
      <c r="P21" s="2">
        <v>6</v>
      </c>
    </row>
    <row r="22" spans="1:16">
      <c r="A22" s="1" t="s">
        <v>49</v>
      </c>
      <c r="B22" s="2">
        <v>253</v>
      </c>
      <c r="C22" s="2">
        <v>54</v>
      </c>
      <c r="D22" s="2">
        <v>199</v>
      </c>
      <c r="E22" s="2">
        <v>6</v>
      </c>
      <c r="F22" s="2">
        <v>22</v>
      </c>
      <c r="G22" s="2">
        <v>45</v>
      </c>
      <c r="H22" s="2">
        <v>16</v>
      </c>
      <c r="I22" s="2">
        <v>13</v>
      </c>
      <c r="J22" s="2">
        <v>9</v>
      </c>
      <c r="K22" s="2">
        <v>9</v>
      </c>
      <c r="L22" s="2">
        <v>14</v>
      </c>
      <c r="M22" s="2">
        <v>24</v>
      </c>
      <c r="N22" s="2">
        <v>61</v>
      </c>
      <c r="O22" s="2">
        <v>23</v>
      </c>
      <c r="P22" s="2">
        <v>11</v>
      </c>
    </row>
    <row r="23" spans="1:16">
      <c r="A23" s="1" t="s">
        <v>29</v>
      </c>
      <c r="B23" s="2">
        <v>222</v>
      </c>
      <c r="C23" s="2">
        <v>83</v>
      </c>
      <c r="D23" s="2">
        <v>139</v>
      </c>
      <c r="E23" s="2">
        <v>11</v>
      </c>
      <c r="F23" s="2">
        <v>40</v>
      </c>
      <c r="G23" s="2">
        <v>30</v>
      </c>
      <c r="H23" s="2">
        <v>31</v>
      </c>
      <c r="I23" s="2">
        <v>16</v>
      </c>
      <c r="J23" s="2">
        <v>4</v>
      </c>
      <c r="K23" s="2">
        <v>10</v>
      </c>
      <c r="L23" s="2">
        <v>5</v>
      </c>
      <c r="M23" s="2">
        <v>18</v>
      </c>
      <c r="N23" s="2">
        <v>14</v>
      </c>
      <c r="O23" s="2">
        <v>33</v>
      </c>
      <c r="P23" s="2">
        <v>10</v>
      </c>
    </row>
    <row r="24" spans="1:16">
      <c r="A24" s="1" t="s">
        <v>34</v>
      </c>
      <c r="B24" s="2">
        <v>207</v>
      </c>
      <c r="C24" s="2">
        <v>66</v>
      </c>
      <c r="D24" s="2">
        <v>141</v>
      </c>
      <c r="E24" s="2">
        <v>15</v>
      </c>
      <c r="F24" s="2">
        <v>21</v>
      </c>
      <c r="G24" s="2">
        <v>30</v>
      </c>
      <c r="H24" s="2">
        <v>23</v>
      </c>
      <c r="I24" s="2">
        <v>10</v>
      </c>
      <c r="J24" s="2">
        <v>12</v>
      </c>
      <c r="K24" s="2">
        <v>7</v>
      </c>
      <c r="L24" s="2">
        <v>14</v>
      </c>
      <c r="M24" s="2">
        <v>29</v>
      </c>
      <c r="N24" s="2">
        <v>19</v>
      </c>
      <c r="O24" s="2">
        <v>16</v>
      </c>
      <c r="P24" s="2">
        <v>11</v>
      </c>
    </row>
    <row r="25" spans="1:16">
      <c r="A25" s="1" t="s">
        <v>60</v>
      </c>
      <c r="B25" s="2">
        <v>203</v>
      </c>
      <c r="C25" s="2">
        <v>65</v>
      </c>
      <c r="D25" s="2">
        <v>138</v>
      </c>
      <c r="E25" s="2">
        <v>6</v>
      </c>
      <c r="F25" s="2">
        <v>28</v>
      </c>
      <c r="G25" s="2">
        <v>31</v>
      </c>
      <c r="H25" s="2">
        <v>6</v>
      </c>
      <c r="I25" s="2">
        <v>6</v>
      </c>
      <c r="J25" s="2">
        <v>16</v>
      </c>
      <c r="K25" s="2">
        <v>6</v>
      </c>
      <c r="L25" s="2">
        <v>6</v>
      </c>
      <c r="M25" s="2">
        <v>13</v>
      </c>
      <c r="N25" s="2">
        <v>15</v>
      </c>
      <c r="O25" s="2">
        <v>50</v>
      </c>
      <c r="P25" s="2">
        <v>20</v>
      </c>
    </row>
    <row r="26" spans="1:16">
      <c r="A26" s="1" t="s">
        <v>39</v>
      </c>
      <c r="B26" s="2">
        <v>171</v>
      </c>
      <c r="C26" s="2">
        <v>68</v>
      </c>
      <c r="D26" s="2">
        <v>103</v>
      </c>
      <c r="E26" s="2">
        <v>17</v>
      </c>
      <c r="F26" s="2">
        <v>13</v>
      </c>
      <c r="G26" s="2">
        <v>11</v>
      </c>
      <c r="H26" s="2">
        <v>0</v>
      </c>
      <c r="I26" s="2">
        <v>21</v>
      </c>
      <c r="J26" s="2">
        <v>3</v>
      </c>
      <c r="K26" s="2">
        <v>5</v>
      </c>
      <c r="L26" s="2">
        <v>1</v>
      </c>
      <c r="M26" s="2">
        <v>21</v>
      </c>
      <c r="N26" s="2">
        <v>44</v>
      </c>
      <c r="O26" s="2">
        <v>23</v>
      </c>
      <c r="P26" s="2">
        <v>12</v>
      </c>
    </row>
    <row r="27" spans="1:16">
      <c r="A27" s="1" t="s">
        <v>32</v>
      </c>
      <c r="B27" s="2">
        <v>164</v>
      </c>
      <c r="C27" s="2">
        <v>87</v>
      </c>
      <c r="D27" s="2">
        <v>77</v>
      </c>
      <c r="E27" s="2">
        <v>7</v>
      </c>
      <c r="F27" s="2">
        <v>18</v>
      </c>
      <c r="G27" s="2">
        <v>35</v>
      </c>
      <c r="H27" s="2">
        <v>5</v>
      </c>
      <c r="I27" s="2">
        <v>5</v>
      </c>
      <c r="J27" s="2">
        <v>16</v>
      </c>
      <c r="K27" s="2">
        <v>4</v>
      </c>
      <c r="L27" s="2">
        <v>5</v>
      </c>
      <c r="M27" s="2">
        <v>7</v>
      </c>
      <c r="N27" s="2">
        <v>28</v>
      </c>
      <c r="O27" s="2">
        <v>26</v>
      </c>
      <c r="P27" s="2">
        <v>8</v>
      </c>
    </row>
    <row r="28" spans="1:16">
      <c r="A28" s="1" t="s">
        <v>16</v>
      </c>
      <c r="B28" s="2">
        <v>148</v>
      </c>
      <c r="C28" s="2">
        <v>53</v>
      </c>
      <c r="D28" s="2">
        <v>95</v>
      </c>
      <c r="E28" s="2">
        <v>2</v>
      </c>
      <c r="F28" s="2">
        <v>15</v>
      </c>
      <c r="G28" s="2">
        <v>14</v>
      </c>
      <c r="H28" s="2">
        <v>12</v>
      </c>
      <c r="I28" s="2">
        <v>5</v>
      </c>
      <c r="J28" s="2">
        <v>3</v>
      </c>
      <c r="K28" s="2">
        <v>9</v>
      </c>
      <c r="L28" s="2">
        <v>13</v>
      </c>
      <c r="M28" s="2">
        <v>16</v>
      </c>
      <c r="N28" s="2">
        <v>22</v>
      </c>
      <c r="O28" s="2">
        <v>18</v>
      </c>
      <c r="P28" s="2">
        <v>19</v>
      </c>
    </row>
    <row r="29" spans="1:16">
      <c r="A29" s="1" t="s">
        <v>28</v>
      </c>
      <c r="B29" s="2">
        <v>143</v>
      </c>
      <c r="C29" s="2">
        <v>56</v>
      </c>
      <c r="D29" s="2">
        <v>87</v>
      </c>
      <c r="E29" s="2">
        <v>6</v>
      </c>
      <c r="F29" s="2">
        <v>10</v>
      </c>
      <c r="G29" s="2">
        <v>17</v>
      </c>
      <c r="H29" s="2">
        <v>15</v>
      </c>
      <c r="I29" s="2">
        <v>7</v>
      </c>
      <c r="J29" s="2">
        <v>9</v>
      </c>
      <c r="K29" s="2">
        <v>2</v>
      </c>
      <c r="L29" s="2">
        <v>9</v>
      </c>
      <c r="M29" s="2">
        <v>10</v>
      </c>
      <c r="N29" s="2">
        <v>35</v>
      </c>
      <c r="O29" s="2">
        <v>11</v>
      </c>
      <c r="P29" s="2">
        <v>12</v>
      </c>
    </row>
    <row r="30" spans="1:16">
      <c r="A30" s="1" t="s">
        <v>52</v>
      </c>
      <c r="B30" s="2">
        <v>120</v>
      </c>
      <c r="C30" s="2">
        <v>58</v>
      </c>
      <c r="D30" s="2">
        <v>62</v>
      </c>
      <c r="E30" s="2">
        <v>7</v>
      </c>
      <c r="F30" s="2">
        <v>3</v>
      </c>
      <c r="G30" s="2">
        <v>40</v>
      </c>
      <c r="H30" s="2">
        <v>34</v>
      </c>
      <c r="I30" s="2">
        <v>8</v>
      </c>
      <c r="J30" s="2">
        <v>2</v>
      </c>
      <c r="K30" s="2">
        <v>2</v>
      </c>
      <c r="L30" s="2">
        <v>1</v>
      </c>
      <c r="M30" s="2">
        <v>3</v>
      </c>
      <c r="N30" s="2">
        <v>3</v>
      </c>
      <c r="O30" s="2">
        <v>6</v>
      </c>
      <c r="P30" s="2">
        <v>11</v>
      </c>
    </row>
    <row r="31" spans="1:16">
      <c r="A31" s="1" t="s">
        <v>44</v>
      </c>
      <c r="B31" s="2">
        <v>118</v>
      </c>
      <c r="C31" s="2">
        <v>9</v>
      </c>
      <c r="D31" s="2">
        <v>109</v>
      </c>
      <c r="E31" s="2">
        <v>0</v>
      </c>
      <c r="F31" s="2">
        <v>2</v>
      </c>
      <c r="G31" s="2">
        <v>0</v>
      </c>
      <c r="H31" s="2">
        <v>1</v>
      </c>
      <c r="I31" s="2">
        <v>4</v>
      </c>
      <c r="J31" s="2">
        <v>2</v>
      </c>
      <c r="K31" s="2">
        <v>4</v>
      </c>
      <c r="L31" s="2">
        <v>2</v>
      </c>
      <c r="M31" s="2">
        <v>1</v>
      </c>
      <c r="N31" s="2">
        <v>85</v>
      </c>
      <c r="O31" s="2">
        <v>13</v>
      </c>
      <c r="P31" s="2">
        <v>4</v>
      </c>
    </row>
    <row r="32" spans="1:16">
      <c r="A32" s="1" t="s">
        <v>22</v>
      </c>
      <c r="B32" s="2">
        <v>115</v>
      </c>
      <c r="C32" s="2">
        <v>25</v>
      </c>
      <c r="D32" s="2">
        <v>90</v>
      </c>
      <c r="E32" s="2">
        <v>6</v>
      </c>
      <c r="F32" s="2">
        <v>14</v>
      </c>
      <c r="G32" s="2">
        <v>19</v>
      </c>
      <c r="H32" s="2">
        <v>9</v>
      </c>
      <c r="I32" s="2">
        <v>5</v>
      </c>
      <c r="J32" s="2">
        <v>11</v>
      </c>
      <c r="K32" s="2">
        <v>2</v>
      </c>
      <c r="L32" s="2">
        <v>2</v>
      </c>
      <c r="M32" s="2">
        <v>6</v>
      </c>
      <c r="N32" s="2">
        <v>19</v>
      </c>
      <c r="O32" s="2">
        <v>17</v>
      </c>
      <c r="P32" s="2">
        <v>5</v>
      </c>
    </row>
    <row r="33" spans="1:16">
      <c r="A33" s="1" t="s">
        <v>42</v>
      </c>
      <c r="B33" s="2">
        <v>109</v>
      </c>
      <c r="C33" s="2">
        <v>10</v>
      </c>
      <c r="D33" s="2">
        <v>99</v>
      </c>
      <c r="E33" s="2">
        <v>17</v>
      </c>
      <c r="F33" s="2">
        <v>5</v>
      </c>
      <c r="G33" s="2">
        <v>27</v>
      </c>
      <c r="H33" s="2">
        <v>10</v>
      </c>
      <c r="I33" s="2">
        <v>4</v>
      </c>
      <c r="J33" s="2">
        <v>2</v>
      </c>
      <c r="K33" s="2">
        <v>0</v>
      </c>
      <c r="L33" s="2">
        <v>16</v>
      </c>
      <c r="M33" s="2">
        <v>4</v>
      </c>
      <c r="N33" s="2">
        <v>3</v>
      </c>
      <c r="O33" s="2">
        <v>18</v>
      </c>
      <c r="P33" s="2">
        <v>3</v>
      </c>
    </row>
    <row r="34" spans="1:16">
      <c r="A34" s="1" t="s">
        <v>30</v>
      </c>
      <c r="B34" s="2">
        <v>108</v>
      </c>
      <c r="C34" s="2">
        <v>52</v>
      </c>
      <c r="D34" s="2">
        <v>56</v>
      </c>
      <c r="E34" s="2">
        <v>4</v>
      </c>
      <c r="F34" s="2">
        <v>13</v>
      </c>
      <c r="G34" s="2">
        <v>14</v>
      </c>
      <c r="H34" s="2">
        <v>2</v>
      </c>
      <c r="I34" s="2">
        <v>0</v>
      </c>
      <c r="J34" s="2">
        <v>2</v>
      </c>
      <c r="K34" s="2">
        <v>5</v>
      </c>
      <c r="L34" s="2">
        <v>1</v>
      </c>
      <c r="M34" s="2">
        <v>4</v>
      </c>
      <c r="N34" s="2">
        <v>31</v>
      </c>
      <c r="O34" s="2">
        <v>26</v>
      </c>
      <c r="P34" s="2">
        <v>6</v>
      </c>
    </row>
    <row r="35" spans="1:16">
      <c r="A35" s="1" t="s">
        <v>17</v>
      </c>
      <c r="B35" s="2">
        <v>94</v>
      </c>
      <c r="C35" s="2">
        <v>27</v>
      </c>
      <c r="D35" s="2">
        <v>67</v>
      </c>
      <c r="E35" s="2">
        <v>15</v>
      </c>
      <c r="F35" s="2">
        <v>8</v>
      </c>
      <c r="G35" s="2">
        <v>8</v>
      </c>
      <c r="H35" s="2">
        <v>11</v>
      </c>
      <c r="I35" s="2">
        <v>0</v>
      </c>
      <c r="J35" s="2">
        <v>4</v>
      </c>
      <c r="K35" s="2">
        <v>6</v>
      </c>
      <c r="L35" s="2">
        <v>4</v>
      </c>
      <c r="M35" s="2">
        <v>7</v>
      </c>
      <c r="N35" s="2">
        <v>19</v>
      </c>
      <c r="O35" s="2">
        <v>9</v>
      </c>
      <c r="P35" s="2">
        <v>3</v>
      </c>
    </row>
    <row r="36" spans="1:16">
      <c r="A36" s="1" t="s">
        <v>59</v>
      </c>
      <c r="B36" s="2">
        <v>77</v>
      </c>
      <c r="C36" s="2">
        <v>35</v>
      </c>
      <c r="D36" s="2">
        <v>42</v>
      </c>
      <c r="E36" s="2">
        <v>10</v>
      </c>
      <c r="F36" s="2">
        <v>3</v>
      </c>
      <c r="G36" s="2">
        <v>4</v>
      </c>
      <c r="H36" s="2">
        <v>0</v>
      </c>
      <c r="I36" s="2">
        <v>8</v>
      </c>
      <c r="J36" s="2">
        <v>2</v>
      </c>
      <c r="K36" s="2">
        <v>14</v>
      </c>
      <c r="L36" s="2">
        <v>3</v>
      </c>
      <c r="M36" s="2">
        <v>2</v>
      </c>
      <c r="N36" s="2">
        <v>5</v>
      </c>
      <c r="O36" s="2">
        <v>23</v>
      </c>
      <c r="P36" s="2">
        <v>3</v>
      </c>
    </row>
    <row r="37" spans="1:16">
      <c r="A37" s="1" t="s">
        <v>40</v>
      </c>
      <c r="B37" s="2">
        <v>76</v>
      </c>
      <c r="C37" s="2">
        <v>30</v>
      </c>
      <c r="D37" s="2">
        <v>46</v>
      </c>
      <c r="E37" s="2">
        <v>13</v>
      </c>
      <c r="F37" s="2">
        <v>13</v>
      </c>
      <c r="G37" s="2">
        <v>11</v>
      </c>
      <c r="H37" s="2">
        <v>7</v>
      </c>
      <c r="I37" s="2">
        <v>2</v>
      </c>
      <c r="J37" s="2">
        <v>6</v>
      </c>
      <c r="K37" s="2">
        <v>6</v>
      </c>
      <c r="L37" s="2">
        <v>1</v>
      </c>
      <c r="M37" s="2">
        <v>5</v>
      </c>
      <c r="N37" s="2">
        <v>7</v>
      </c>
      <c r="O37" s="2">
        <v>4</v>
      </c>
      <c r="P37" s="2">
        <v>1</v>
      </c>
    </row>
    <row r="38" spans="1:16">
      <c r="A38" s="1" t="s">
        <v>33</v>
      </c>
      <c r="B38" s="2">
        <v>66</v>
      </c>
      <c r="C38" s="2">
        <v>8</v>
      </c>
      <c r="D38" s="2">
        <v>58</v>
      </c>
      <c r="E38" s="2">
        <v>3</v>
      </c>
      <c r="F38" s="2">
        <v>6</v>
      </c>
      <c r="G38" s="2">
        <v>17</v>
      </c>
      <c r="H38" s="2">
        <v>5</v>
      </c>
      <c r="I38" s="2">
        <v>3</v>
      </c>
      <c r="J38" s="2">
        <v>6</v>
      </c>
      <c r="K38" s="2">
        <v>2</v>
      </c>
      <c r="L38" s="2">
        <v>5</v>
      </c>
      <c r="M38" s="2">
        <v>3</v>
      </c>
      <c r="N38" s="2">
        <v>7</v>
      </c>
      <c r="O38" s="2">
        <v>8</v>
      </c>
      <c r="P38" s="2">
        <v>1</v>
      </c>
    </row>
    <row r="39" spans="1:16">
      <c r="A39" s="1" t="s">
        <v>19</v>
      </c>
      <c r="B39" s="2">
        <v>52</v>
      </c>
      <c r="C39" s="2">
        <v>7</v>
      </c>
      <c r="D39" s="2">
        <v>45</v>
      </c>
      <c r="E39" s="2">
        <v>3</v>
      </c>
      <c r="F39" s="2">
        <v>1</v>
      </c>
      <c r="G39" s="2">
        <v>4</v>
      </c>
      <c r="H39" s="2">
        <v>1</v>
      </c>
      <c r="I39" s="2">
        <v>5</v>
      </c>
      <c r="J39" s="2">
        <v>19</v>
      </c>
      <c r="K39" s="2">
        <v>3</v>
      </c>
      <c r="L39" s="2">
        <v>0</v>
      </c>
      <c r="M39" s="2">
        <v>2</v>
      </c>
      <c r="N39" s="2">
        <v>5</v>
      </c>
      <c r="O39" s="2">
        <v>9</v>
      </c>
      <c r="P39" s="2">
        <v>0</v>
      </c>
    </row>
    <row r="40" spans="1:16">
      <c r="A40" s="1" t="s">
        <v>54</v>
      </c>
      <c r="B40" s="2">
        <v>51</v>
      </c>
      <c r="C40" s="2">
        <v>7</v>
      </c>
      <c r="D40" s="2">
        <v>44</v>
      </c>
      <c r="E40" s="2">
        <v>22</v>
      </c>
      <c r="F40" s="2">
        <v>3</v>
      </c>
      <c r="G40" s="2">
        <v>4</v>
      </c>
      <c r="H40" s="2">
        <v>0</v>
      </c>
      <c r="I40" s="2">
        <v>1</v>
      </c>
      <c r="J40" s="2">
        <v>4</v>
      </c>
      <c r="K40" s="2">
        <v>1</v>
      </c>
      <c r="L40" s="2">
        <v>8</v>
      </c>
      <c r="M40" s="2">
        <v>0</v>
      </c>
      <c r="N40" s="2">
        <v>1</v>
      </c>
      <c r="O40" s="2">
        <v>5</v>
      </c>
      <c r="P40" s="2">
        <v>2</v>
      </c>
    </row>
    <row r="41" spans="1:16">
      <c r="A41" s="1" t="s">
        <v>21</v>
      </c>
      <c r="B41" s="2">
        <v>47</v>
      </c>
      <c r="C41" s="2">
        <v>3</v>
      </c>
      <c r="D41" s="2">
        <v>44</v>
      </c>
      <c r="E41" s="2">
        <v>0</v>
      </c>
      <c r="F41" s="2">
        <v>0</v>
      </c>
      <c r="G41" s="2">
        <v>0</v>
      </c>
      <c r="H41" s="2">
        <v>2</v>
      </c>
      <c r="I41" s="2">
        <v>0</v>
      </c>
      <c r="J41" s="2">
        <v>40</v>
      </c>
      <c r="K41" s="2">
        <v>0</v>
      </c>
      <c r="L41" s="2">
        <v>0</v>
      </c>
      <c r="M41" s="2">
        <v>0</v>
      </c>
      <c r="N41" s="2">
        <v>2</v>
      </c>
      <c r="O41" s="2">
        <v>3</v>
      </c>
      <c r="P41" s="2">
        <v>0</v>
      </c>
    </row>
    <row r="42" spans="1:16">
      <c r="A42" s="1" t="s">
        <v>37</v>
      </c>
      <c r="B42" s="2">
        <v>42</v>
      </c>
      <c r="C42" s="2">
        <v>8</v>
      </c>
      <c r="D42" s="2">
        <v>34</v>
      </c>
      <c r="E42" s="2">
        <v>3</v>
      </c>
      <c r="F42" s="2">
        <v>6</v>
      </c>
      <c r="G42" s="2">
        <v>3</v>
      </c>
      <c r="H42" s="2">
        <v>5</v>
      </c>
      <c r="I42" s="2">
        <v>0</v>
      </c>
      <c r="J42" s="2">
        <v>3</v>
      </c>
      <c r="K42" s="2">
        <v>0</v>
      </c>
      <c r="L42" s="2">
        <v>0</v>
      </c>
      <c r="M42" s="2">
        <v>2</v>
      </c>
      <c r="N42" s="2">
        <v>10</v>
      </c>
      <c r="O42" s="2">
        <v>7</v>
      </c>
      <c r="P42" s="2">
        <v>3</v>
      </c>
    </row>
    <row r="43" spans="1:16">
      <c r="A43" s="1" t="s">
        <v>55</v>
      </c>
      <c r="B43" s="2">
        <v>32</v>
      </c>
      <c r="C43" s="2">
        <v>8</v>
      </c>
      <c r="D43" s="2">
        <v>24</v>
      </c>
      <c r="E43" s="2">
        <v>1</v>
      </c>
      <c r="F43" s="2">
        <v>1</v>
      </c>
      <c r="G43" s="2">
        <v>4</v>
      </c>
      <c r="H43" s="2">
        <v>1</v>
      </c>
      <c r="I43" s="2">
        <v>0</v>
      </c>
      <c r="J43" s="2">
        <v>2</v>
      </c>
      <c r="K43" s="2">
        <v>0</v>
      </c>
      <c r="L43" s="2">
        <v>5</v>
      </c>
      <c r="M43" s="2">
        <v>1</v>
      </c>
      <c r="N43" s="2">
        <v>0</v>
      </c>
      <c r="O43" s="2">
        <v>15</v>
      </c>
      <c r="P43" s="2">
        <v>2</v>
      </c>
    </row>
    <row r="44" spans="1:16">
      <c r="A44" s="1" t="s">
        <v>23</v>
      </c>
      <c r="B44" s="2">
        <v>21</v>
      </c>
      <c r="C44" s="2">
        <v>6</v>
      </c>
      <c r="D44" s="2">
        <v>15</v>
      </c>
      <c r="E44" s="2">
        <v>1</v>
      </c>
      <c r="F44" s="2">
        <v>4</v>
      </c>
      <c r="G44" s="2">
        <v>1</v>
      </c>
      <c r="H44" s="2">
        <v>0</v>
      </c>
      <c r="I44" s="2">
        <v>1</v>
      </c>
      <c r="J44" s="2">
        <v>2</v>
      </c>
      <c r="K44" s="2">
        <v>4</v>
      </c>
      <c r="L44" s="2">
        <v>1</v>
      </c>
      <c r="M44" s="2">
        <v>6</v>
      </c>
      <c r="N44" s="2">
        <v>1</v>
      </c>
      <c r="O44" s="2">
        <v>0</v>
      </c>
      <c r="P44" s="2">
        <v>0</v>
      </c>
    </row>
    <row r="45" spans="1:16">
      <c r="A45" s="1" t="s">
        <v>57</v>
      </c>
      <c r="B45" s="2">
        <v>19</v>
      </c>
      <c r="C45" s="2">
        <v>5</v>
      </c>
      <c r="D45" s="2">
        <v>14</v>
      </c>
      <c r="E45" s="2">
        <v>0</v>
      </c>
      <c r="F45" s="2">
        <v>1</v>
      </c>
      <c r="G45" s="2">
        <v>0</v>
      </c>
      <c r="H45" s="2">
        <v>0</v>
      </c>
      <c r="I45" s="2">
        <v>1</v>
      </c>
      <c r="J45" s="2">
        <v>0</v>
      </c>
      <c r="K45" s="2">
        <v>1</v>
      </c>
      <c r="L45" s="2">
        <v>1</v>
      </c>
      <c r="M45" s="2">
        <v>1</v>
      </c>
      <c r="N45" s="2">
        <v>8</v>
      </c>
      <c r="O45" s="2">
        <v>6</v>
      </c>
      <c r="P45" s="2">
        <v>0</v>
      </c>
    </row>
    <row r="46" spans="1:16">
      <c r="A46" s="1" t="s">
        <v>24</v>
      </c>
      <c r="B46" s="2">
        <v>6</v>
      </c>
      <c r="C46" s="2">
        <v>1</v>
      </c>
      <c r="D46" s="2">
        <v>5</v>
      </c>
      <c r="E46" s="2">
        <v>0</v>
      </c>
      <c r="F46" s="2">
        <v>0</v>
      </c>
      <c r="G46" s="2">
        <v>2</v>
      </c>
      <c r="H46" s="2">
        <v>0</v>
      </c>
      <c r="I46" s="2">
        <v>1</v>
      </c>
      <c r="J46" s="2">
        <v>0</v>
      </c>
      <c r="K46" s="2">
        <v>0</v>
      </c>
      <c r="L46" s="2">
        <v>1</v>
      </c>
      <c r="M46" s="2">
        <v>0</v>
      </c>
      <c r="N46" s="2">
        <v>2</v>
      </c>
      <c r="O46" s="2">
        <v>0</v>
      </c>
      <c r="P46" s="2">
        <v>0</v>
      </c>
    </row>
    <row r="47" spans="1:16">
      <c r="A47" s="1" t="s">
        <v>31</v>
      </c>
      <c r="B47" s="2">
        <v>1</v>
      </c>
      <c r="C47" s="2">
        <v>0</v>
      </c>
      <c r="D47" s="2">
        <v>1</v>
      </c>
      <c r="E47" s="2">
        <v>0</v>
      </c>
      <c r="F47" s="2">
        <v>0</v>
      </c>
      <c r="G47" s="2">
        <v>0</v>
      </c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</row>
    <row r="48" spans="1:16">
      <c r="A48" s="1" t="s">
        <v>61</v>
      </c>
      <c r="B48" s="2">
        <v>1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1</v>
      </c>
      <c r="N48" s="2">
        <v>0</v>
      </c>
      <c r="O48" s="2">
        <v>0</v>
      </c>
      <c r="P48" s="2">
        <v>0</v>
      </c>
    </row>
    <row r="49" spans="1:2">
      <c r="A49" s="1" t="s">
        <v>138</v>
      </c>
      <c r="B49">
        <f>AVERAGE(B3:B48)</f>
        <v>404.10869565217394</v>
      </c>
    </row>
    <row r="50" spans="1:2">
      <c r="A50" s="1" t="s">
        <v>139</v>
      </c>
      <c r="B50">
        <f>STDEVP(B7:B48)</f>
        <v>299.30957589462821</v>
      </c>
    </row>
  </sheetData>
  <sortState ref="A2:P47">
    <sortCondition descending="1" ref="B2:B47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/>
  <dimension ref="A1:P50"/>
  <sheetViews>
    <sheetView topLeftCell="A33" workbookViewId="0">
      <selection activeCell="B49" sqref="A3:B49"/>
    </sheetView>
  </sheetViews>
  <sheetFormatPr baseColWidth="10" defaultColWidth="8.83203125" defaultRowHeight="14" x14ac:dyDescent="0"/>
  <cols>
    <col min="1" max="1" width="35.33203125" customWidth="1"/>
  </cols>
  <sheetData>
    <row r="1" spans="1:16" s="10" customFormat="1">
      <c r="A1" s="5" t="s">
        <v>62</v>
      </c>
      <c r="B1" s="5" t="s">
        <v>14</v>
      </c>
      <c r="C1" s="5" t="s">
        <v>4</v>
      </c>
      <c r="D1" s="5" t="s">
        <v>12</v>
      </c>
      <c r="E1" s="5" t="s">
        <v>5</v>
      </c>
      <c r="F1" s="5" t="s">
        <v>3</v>
      </c>
      <c r="G1" s="5" t="s">
        <v>8</v>
      </c>
      <c r="H1" s="5" t="s">
        <v>0</v>
      </c>
      <c r="I1" s="5" t="s">
        <v>9</v>
      </c>
      <c r="J1" s="5" t="s">
        <v>7</v>
      </c>
      <c r="K1" s="5" t="s">
        <v>6</v>
      </c>
      <c r="L1" s="5" t="s">
        <v>1</v>
      </c>
      <c r="M1" s="5" t="s">
        <v>13</v>
      </c>
      <c r="N1" s="5" t="s">
        <v>11</v>
      </c>
      <c r="O1" s="5" t="s">
        <v>10</v>
      </c>
      <c r="P1" s="5" t="s">
        <v>2</v>
      </c>
    </row>
    <row r="2" spans="1:16" s="10" customFormat="1">
      <c r="A2" s="4" t="s">
        <v>64</v>
      </c>
      <c r="B2" s="6">
        <v>3578</v>
      </c>
      <c r="C2" s="6">
        <v>934</v>
      </c>
      <c r="D2" s="6">
        <v>2644</v>
      </c>
      <c r="E2" s="6">
        <v>178</v>
      </c>
      <c r="F2" s="6">
        <v>559</v>
      </c>
      <c r="G2" s="6">
        <v>700</v>
      </c>
      <c r="H2" s="6">
        <v>153</v>
      </c>
      <c r="I2" s="6">
        <v>154</v>
      </c>
      <c r="J2" s="6">
        <v>94</v>
      </c>
      <c r="K2" s="6">
        <v>74</v>
      </c>
      <c r="L2" s="6">
        <v>81</v>
      </c>
      <c r="M2" s="6">
        <v>225</v>
      </c>
      <c r="N2" s="6">
        <v>509</v>
      </c>
      <c r="O2" s="6">
        <v>643</v>
      </c>
      <c r="P2" s="6">
        <v>208</v>
      </c>
    </row>
    <row r="3" spans="1:16">
      <c r="A3" s="7" t="s">
        <v>44</v>
      </c>
      <c r="B3" s="8">
        <v>6</v>
      </c>
      <c r="C3" s="8">
        <v>1</v>
      </c>
      <c r="D3" s="8">
        <v>5</v>
      </c>
      <c r="E3" s="8">
        <v>1</v>
      </c>
      <c r="F3" s="8">
        <v>0</v>
      </c>
      <c r="G3" s="8">
        <v>2</v>
      </c>
      <c r="H3" s="8">
        <v>0</v>
      </c>
      <c r="I3" s="8">
        <v>0</v>
      </c>
      <c r="J3" s="8">
        <v>0</v>
      </c>
      <c r="K3" s="8">
        <v>0</v>
      </c>
      <c r="L3" s="8">
        <v>1</v>
      </c>
      <c r="M3" s="8">
        <v>2</v>
      </c>
      <c r="N3" s="8">
        <v>0</v>
      </c>
      <c r="O3" s="8">
        <v>0</v>
      </c>
      <c r="P3" s="8">
        <v>0</v>
      </c>
    </row>
    <row r="4" spans="1:16">
      <c r="A4" s="7" t="s">
        <v>65</v>
      </c>
      <c r="B4" s="8">
        <v>1</v>
      </c>
      <c r="C4" s="8">
        <v>1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0</v>
      </c>
      <c r="P4" s="8">
        <v>0</v>
      </c>
    </row>
    <row r="5" spans="1:16">
      <c r="A5" s="7" t="s">
        <v>66</v>
      </c>
      <c r="B5" s="8">
        <v>295</v>
      </c>
      <c r="C5" s="8">
        <v>75</v>
      </c>
      <c r="D5" s="8">
        <v>220</v>
      </c>
      <c r="E5" s="8">
        <v>9</v>
      </c>
      <c r="F5" s="8">
        <v>18</v>
      </c>
      <c r="G5" s="8">
        <v>64</v>
      </c>
      <c r="H5" s="8">
        <v>18</v>
      </c>
      <c r="I5" s="8">
        <v>21</v>
      </c>
      <c r="J5" s="8">
        <v>6</v>
      </c>
      <c r="K5" s="8">
        <v>7</v>
      </c>
      <c r="L5" s="8">
        <v>2</v>
      </c>
      <c r="M5" s="8">
        <v>21</v>
      </c>
      <c r="N5" s="8">
        <v>45</v>
      </c>
      <c r="O5" s="8">
        <v>78</v>
      </c>
      <c r="P5" s="8">
        <v>6</v>
      </c>
    </row>
    <row r="6" spans="1:16">
      <c r="A6" s="7" t="s">
        <v>57</v>
      </c>
      <c r="B6" s="8">
        <v>17</v>
      </c>
      <c r="C6" s="8">
        <v>4</v>
      </c>
      <c r="D6" s="8">
        <v>13</v>
      </c>
      <c r="E6" s="8">
        <v>2</v>
      </c>
      <c r="F6" s="8">
        <v>1</v>
      </c>
      <c r="G6" s="8">
        <v>0</v>
      </c>
      <c r="H6" s="8">
        <v>0</v>
      </c>
      <c r="I6" s="8">
        <v>2</v>
      </c>
      <c r="J6" s="8">
        <v>0</v>
      </c>
      <c r="K6" s="8">
        <v>3</v>
      </c>
      <c r="L6" s="8">
        <v>0</v>
      </c>
      <c r="M6" s="8">
        <v>1</v>
      </c>
      <c r="N6" s="8">
        <v>2</v>
      </c>
      <c r="O6" s="8">
        <v>0</v>
      </c>
      <c r="P6" s="8">
        <v>6</v>
      </c>
    </row>
    <row r="7" spans="1:16">
      <c r="A7" s="7" t="s">
        <v>67</v>
      </c>
      <c r="B7" s="8">
        <v>64</v>
      </c>
      <c r="C7" s="8">
        <v>10</v>
      </c>
      <c r="D7" s="8">
        <v>54</v>
      </c>
      <c r="E7" s="8">
        <v>3</v>
      </c>
      <c r="F7" s="8">
        <v>8</v>
      </c>
      <c r="G7" s="8">
        <v>9</v>
      </c>
      <c r="H7" s="8">
        <v>6</v>
      </c>
      <c r="I7" s="8">
        <v>6</v>
      </c>
      <c r="J7" s="8">
        <v>5</v>
      </c>
      <c r="K7" s="8">
        <v>0</v>
      </c>
      <c r="L7" s="8">
        <v>1</v>
      </c>
      <c r="M7" s="8">
        <v>7</v>
      </c>
      <c r="N7" s="8">
        <v>4</v>
      </c>
      <c r="O7" s="8">
        <v>9</v>
      </c>
      <c r="P7" s="8">
        <v>6</v>
      </c>
    </row>
    <row r="8" spans="1:16">
      <c r="A8" s="7" t="s">
        <v>68</v>
      </c>
      <c r="B8" s="8">
        <v>17</v>
      </c>
      <c r="C8" s="8">
        <v>7</v>
      </c>
      <c r="D8" s="8">
        <v>10</v>
      </c>
      <c r="E8" s="8">
        <v>0</v>
      </c>
      <c r="F8" s="8">
        <v>4</v>
      </c>
      <c r="G8" s="8">
        <v>0</v>
      </c>
      <c r="H8" s="8">
        <v>2</v>
      </c>
      <c r="I8" s="8">
        <v>0</v>
      </c>
      <c r="J8" s="8">
        <v>4</v>
      </c>
      <c r="K8" s="8">
        <v>1</v>
      </c>
      <c r="L8" s="8">
        <v>3</v>
      </c>
      <c r="M8" s="8">
        <v>2</v>
      </c>
      <c r="N8" s="8">
        <v>0</v>
      </c>
      <c r="O8" s="8">
        <v>0</v>
      </c>
      <c r="P8" s="8">
        <v>1</v>
      </c>
    </row>
    <row r="9" spans="1:16">
      <c r="A9" s="7" t="s">
        <v>69</v>
      </c>
      <c r="B9" s="8">
        <v>5</v>
      </c>
      <c r="C9" s="8">
        <v>1</v>
      </c>
      <c r="D9" s="8">
        <v>4</v>
      </c>
      <c r="E9" s="8">
        <v>0</v>
      </c>
      <c r="F9" s="8">
        <v>1</v>
      </c>
      <c r="G9" s="8">
        <v>2</v>
      </c>
      <c r="H9" s="8">
        <v>0</v>
      </c>
      <c r="I9" s="8">
        <v>1</v>
      </c>
      <c r="J9" s="8">
        <v>0</v>
      </c>
      <c r="K9" s="8">
        <v>0</v>
      </c>
      <c r="L9" s="8">
        <v>0</v>
      </c>
      <c r="M9" s="8">
        <v>1</v>
      </c>
      <c r="N9" s="8">
        <v>0</v>
      </c>
      <c r="O9" s="8">
        <v>0</v>
      </c>
      <c r="P9" s="8">
        <v>0</v>
      </c>
    </row>
    <row r="10" spans="1:16">
      <c r="A10" s="7" t="s">
        <v>70</v>
      </c>
      <c r="B10" s="8">
        <v>32</v>
      </c>
      <c r="C10" s="8">
        <v>9</v>
      </c>
      <c r="D10" s="8">
        <v>23</v>
      </c>
      <c r="E10" s="8">
        <v>6</v>
      </c>
      <c r="F10" s="8">
        <v>8</v>
      </c>
      <c r="G10" s="8">
        <v>6</v>
      </c>
      <c r="H10" s="8">
        <v>0</v>
      </c>
      <c r="I10" s="8">
        <v>0</v>
      </c>
      <c r="J10" s="8">
        <v>0</v>
      </c>
      <c r="K10" s="8">
        <v>1</v>
      </c>
      <c r="L10" s="8">
        <v>1</v>
      </c>
      <c r="M10" s="8">
        <v>0</v>
      </c>
      <c r="N10" s="8">
        <v>5</v>
      </c>
      <c r="O10" s="8">
        <v>3</v>
      </c>
      <c r="P10" s="8">
        <v>2</v>
      </c>
    </row>
    <row r="11" spans="1:16">
      <c r="A11" s="7" t="s">
        <v>71</v>
      </c>
      <c r="B11" s="8">
        <v>2</v>
      </c>
      <c r="C11" s="8">
        <v>0</v>
      </c>
      <c r="D11" s="8">
        <v>2</v>
      </c>
      <c r="E11" s="8">
        <v>0</v>
      </c>
      <c r="F11" s="8">
        <v>2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</row>
    <row r="12" spans="1:16">
      <c r="A12" s="7" t="s">
        <v>72</v>
      </c>
      <c r="B12" s="8">
        <v>141</v>
      </c>
      <c r="C12" s="8">
        <v>34</v>
      </c>
      <c r="D12" s="8">
        <v>107</v>
      </c>
      <c r="E12" s="8">
        <v>2</v>
      </c>
      <c r="F12" s="8">
        <v>16</v>
      </c>
      <c r="G12" s="8">
        <v>25</v>
      </c>
      <c r="H12" s="8">
        <v>8</v>
      </c>
      <c r="I12" s="8">
        <v>11</v>
      </c>
      <c r="J12" s="8">
        <v>0</v>
      </c>
      <c r="K12" s="8">
        <v>1</v>
      </c>
      <c r="L12" s="8">
        <v>12</v>
      </c>
      <c r="M12" s="8">
        <v>8</v>
      </c>
      <c r="N12" s="8">
        <v>15</v>
      </c>
      <c r="O12" s="8">
        <v>26</v>
      </c>
      <c r="P12" s="8">
        <v>17</v>
      </c>
    </row>
    <row r="13" spans="1:16">
      <c r="A13" s="7" t="s">
        <v>73</v>
      </c>
      <c r="B13" s="8">
        <v>1</v>
      </c>
      <c r="C13" s="8">
        <v>0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1</v>
      </c>
      <c r="M13" s="8">
        <v>0</v>
      </c>
      <c r="N13" s="8">
        <v>0</v>
      </c>
      <c r="O13" s="8">
        <v>0</v>
      </c>
      <c r="P13" s="8">
        <v>0</v>
      </c>
    </row>
    <row r="14" spans="1:16">
      <c r="A14" s="7" t="s">
        <v>24</v>
      </c>
      <c r="B14" s="8">
        <v>3</v>
      </c>
      <c r="C14" s="8">
        <v>1</v>
      </c>
      <c r="D14" s="8">
        <v>2</v>
      </c>
      <c r="E14" s="8">
        <v>0</v>
      </c>
      <c r="F14" s="8">
        <v>0</v>
      </c>
      <c r="G14" s="8">
        <v>0</v>
      </c>
      <c r="H14" s="8">
        <v>2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</row>
    <row r="15" spans="1:16">
      <c r="A15" s="7" t="s">
        <v>74</v>
      </c>
      <c r="B15" s="8">
        <v>86</v>
      </c>
      <c r="C15" s="8">
        <v>14</v>
      </c>
      <c r="D15" s="8">
        <v>72</v>
      </c>
      <c r="E15" s="8">
        <v>11</v>
      </c>
      <c r="F15" s="8">
        <v>8</v>
      </c>
      <c r="G15" s="8">
        <v>9</v>
      </c>
      <c r="H15" s="8">
        <v>4</v>
      </c>
      <c r="I15" s="8">
        <v>3</v>
      </c>
      <c r="J15" s="8">
        <v>4</v>
      </c>
      <c r="K15" s="8">
        <v>3</v>
      </c>
      <c r="L15" s="8">
        <v>9</v>
      </c>
      <c r="M15" s="8">
        <v>1</v>
      </c>
      <c r="N15" s="8">
        <v>6</v>
      </c>
      <c r="O15" s="8">
        <v>13</v>
      </c>
      <c r="P15" s="8">
        <v>15</v>
      </c>
    </row>
    <row r="16" spans="1:16">
      <c r="A16" s="7" t="s">
        <v>75</v>
      </c>
      <c r="B16" s="8">
        <v>91</v>
      </c>
      <c r="C16" s="8">
        <v>16</v>
      </c>
      <c r="D16" s="8">
        <v>75</v>
      </c>
      <c r="E16" s="8">
        <v>6</v>
      </c>
      <c r="F16" s="8">
        <v>13</v>
      </c>
      <c r="G16" s="8">
        <v>22</v>
      </c>
      <c r="H16" s="8">
        <v>1</v>
      </c>
      <c r="I16" s="8">
        <v>1</v>
      </c>
      <c r="J16" s="8">
        <v>2</v>
      </c>
      <c r="K16" s="8">
        <v>2</v>
      </c>
      <c r="L16" s="8">
        <v>4</v>
      </c>
      <c r="M16" s="8">
        <v>5</v>
      </c>
      <c r="N16" s="8">
        <v>20</v>
      </c>
      <c r="O16" s="8">
        <v>13</v>
      </c>
      <c r="P16" s="8">
        <v>2</v>
      </c>
    </row>
    <row r="17" spans="1:16">
      <c r="A17" s="7" t="s">
        <v>76</v>
      </c>
      <c r="B17" s="8">
        <v>3</v>
      </c>
      <c r="C17" s="8">
        <v>0</v>
      </c>
      <c r="D17" s="8">
        <v>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3</v>
      </c>
      <c r="O17" s="8">
        <v>0</v>
      </c>
      <c r="P17" s="8">
        <v>0</v>
      </c>
    </row>
    <row r="18" spans="1:16">
      <c r="A18" s="7" t="s">
        <v>77</v>
      </c>
      <c r="B18" s="8">
        <v>120</v>
      </c>
      <c r="C18" s="8">
        <v>15</v>
      </c>
      <c r="D18" s="8">
        <v>105</v>
      </c>
      <c r="E18" s="8">
        <v>4</v>
      </c>
      <c r="F18" s="8">
        <v>6</v>
      </c>
      <c r="G18" s="8">
        <v>11</v>
      </c>
      <c r="H18" s="8">
        <v>5</v>
      </c>
      <c r="I18" s="8">
        <v>3</v>
      </c>
      <c r="J18" s="8">
        <v>2</v>
      </c>
      <c r="K18" s="8">
        <v>0</v>
      </c>
      <c r="L18" s="8">
        <v>2</v>
      </c>
      <c r="M18" s="8">
        <v>4</v>
      </c>
      <c r="N18" s="8">
        <v>20</v>
      </c>
      <c r="O18" s="8">
        <v>55</v>
      </c>
      <c r="P18" s="8">
        <v>8</v>
      </c>
    </row>
    <row r="19" spans="1:16">
      <c r="A19" s="7" t="s">
        <v>78</v>
      </c>
      <c r="B19" s="8">
        <v>67</v>
      </c>
      <c r="C19" s="8">
        <v>15</v>
      </c>
      <c r="D19" s="8">
        <v>52</v>
      </c>
      <c r="E19" s="8">
        <v>3</v>
      </c>
      <c r="F19" s="8">
        <v>6</v>
      </c>
      <c r="G19" s="8">
        <v>7</v>
      </c>
      <c r="H19" s="8">
        <v>0</v>
      </c>
      <c r="I19" s="8">
        <v>6</v>
      </c>
      <c r="J19" s="8">
        <v>3</v>
      </c>
      <c r="K19" s="8">
        <v>2</v>
      </c>
      <c r="L19" s="8">
        <v>9</v>
      </c>
      <c r="M19" s="8">
        <v>3</v>
      </c>
      <c r="N19" s="8">
        <v>12</v>
      </c>
      <c r="O19" s="8">
        <v>13</v>
      </c>
      <c r="P19" s="8">
        <v>3</v>
      </c>
    </row>
    <row r="20" spans="1:16">
      <c r="A20" s="7" t="s">
        <v>79</v>
      </c>
      <c r="B20" s="8">
        <v>1</v>
      </c>
      <c r="C20" s="8">
        <v>0</v>
      </c>
      <c r="D20" s="8">
        <v>1</v>
      </c>
      <c r="E20" s="8">
        <v>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</row>
    <row r="21" spans="1:16">
      <c r="A21" s="7" t="s">
        <v>80</v>
      </c>
      <c r="B21" s="8">
        <v>25</v>
      </c>
      <c r="C21" s="8">
        <v>7</v>
      </c>
      <c r="D21" s="8">
        <v>18</v>
      </c>
      <c r="E21" s="8">
        <v>0</v>
      </c>
      <c r="F21" s="8">
        <v>4</v>
      </c>
      <c r="G21" s="8">
        <v>1</v>
      </c>
      <c r="H21" s="8">
        <v>1</v>
      </c>
      <c r="I21" s="8">
        <v>2</v>
      </c>
      <c r="J21" s="8">
        <v>1</v>
      </c>
      <c r="K21" s="8">
        <v>0</v>
      </c>
      <c r="L21" s="8">
        <v>1</v>
      </c>
      <c r="M21" s="8">
        <v>6</v>
      </c>
      <c r="N21" s="8">
        <v>5</v>
      </c>
      <c r="O21" s="8">
        <v>2</v>
      </c>
      <c r="P21" s="8">
        <v>2</v>
      </c>
    </row>
    <row r="22" spans="1:16">
      <c r="A22" s="7" t="s">
        <v>81</v>
      </c>
      <c r="B22" s="8">
        <v>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1</v>
      </c>
      <c r="N22" s="8">
        <v>0</v>
      </c>
      <c r="O22" s="8">
        <v>0</v>
      </c>
      <c r="P22" s="8">
        <v>0</v>
      </c>
    </row>
    <row r="23" spans="1:16">
      <c r="A23" s="7" t="s">
        <v>82</v>
      </c>
      <c r="B23" s="8">
        <v>26</v>
      </c>
      <c r="C23" s="8">
        <v>5</v>
      </c>
      <c r="D23" s="8">
        <v>21</v>
      </c>
      <c r="E23" s="8">
        <v>1</v>
      </c>
      <c r="F23" s="8">
        <v>5</v>
      </c>
      <c r="G23" s="8">
        <v>5</v>
      </c>
      <c r="H23" s="8">
        <v>4</v>
      </c>
      <c r="I23" s="8">
        <v>0</v>
      </c>
      <c r="J23" s="8">
        <v>1</v>
      </c>
      <c r="K23" s="8">
        <v>0</v>
      </c>
      <c r="L23" s="8">
        <v>2</v>
      </c>
      <c r="M23" s="8">
        <v>0</v>
      </c>
      <c r="N23" s="8">
        <v>3</v>
      </c>
      <c r="O23" s="8">
        <v>3</v>
      </c>
      <c r="P23" s="8">
        <v>2</v>
      </c>
    </row>
    <row r="24" spans="1:16">
      <c r="A24" s="7" t="s">
        <v>83</v>
      </c>
      <c r="B24" s="8">
        <v>21</v>
      </c>
      <c r="C24" s="8">
        <v>6</v>
      </c>
      <c r="D24" s="8">
        <v>15</v>
      </c>
      <c r="E24" s="8">
        <v>1</v>
      </c>
      <c r="F24" s="8">
        <v>0</v>
      </c>
      <c r="G24" s="8">
        <v>7</v>
      </c>
      <c r="H24" s="8">
        <v>1</v>
      </c>
      <c r="I24" s="8">
        <v>0</v>
      </c>
      <c r="J24" s="8">
        <v>1</v>
      </c>
      <c r="K24" s="8">
        <v>0</v>
      </c>
      <c r="L24" s="8">
        <v>0</v>
      </c>
      <c r="M24" s="8">
        <v>2</v>
      </c>
      <c r="N24" s="8">
        <v>1</v>
      </c>
      <c r="O24" s="8">
        <v>6</v>
      </c>
      <c r="P24" s="8">
        <v>2</v>
      </c>
    </row>
    <row r="25" spans="1:16">
      <c r="A25" s="7" t="s">
        <v>84</v>
      </c>
      <c r="B25" s="8">
        <v>40</v>
      </c>
      <c r="C25" s="8">
        <v>14</v>
      </c>
      <c r="D25" s="8">
        <v>26</v>
      </c>
      <c r="E25" s="8">
        <v>13</v>
      </c>
      <c r="F25" s="8">
        <v>5</v>
      </c>
      <c r="G25" s="8">
        <v>7</v>
      </c>
      <c r="H25" s="8">
        <v>6</v>
      </c>
      <c r="I25" s="8">
        <v>4</v>
      </c>
      <c r="J25" s="8">
        <v>1</v>
      </c>
      <c r="K25" s="8">
        <v>0</v>
      </c>
      <c r="L25" s="8">
        <v>1</v>
      </c>
      <c r="M25" s="8">
        <v>0</v>
      </c>
      <c r="N25" s="8">
        <v>0</v>
      </c>
      <c r="O25" s="8">
        <v>1</v>
      </c>
      <c r="P25" s="8">
        <v>2</v>
      </c>
    </row>
    <row r="26" spans="1:16">
      <c r="A26" s="7" t="s">
        <v>85</v>
      </c>
      <c r="B26" s="8">
        <v>50</v>
      </c>
      <c r="C26" s="8">
        <v>19</v>
      </c>
      <c r="D26" s="8">
        <v>31</v>
      </c>
      <c r="E26" s="8">
        <v>3</v>
      </c>
      <c r="F26" s="8">
        <v>7</v>
      </c>
      <c r="G26" s="8">
        <v>6</v>
      </c>
      <c r="H26" s="8">
        <v>1</v>
      </c>
      <c r="I26" s="8">
        <v>2</v>
      </c>
      <c r="J26" s="8">
        <v>5</v>
      </c>
      <c r="K26" s="8">
        <v>0</v>
      </c>
      <c r="L26" s="8">
        <v>1</v>
      </c>
      <c r="M26" s="8">
        <v>0</v>
      </c>
      <c r="N26" s="8">
        <v>9</v>
      </c>
      <c r="O26" s="8">
        <v>13</v>
      </c>
      <c r="P26" s="8">
        <v>3</v>
      </c>
    </row>
    <row r="27" spans="1:16">
      <c r="A27" s="7" t="s">
        <v>31</v>
      </c>
      <c r="B27" s="8">
        <v>1</v>
      </c>
      <c r="C27" s="8">
        <v>1</v>
      </c>
      <c r="D27" s="8">
        <v>0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>
      <c r="A28" s="7" t="s">
        <v>86</v>
      </c>
      <c r="B28" s="8">
        <v>19</v>
      </c>
      <c r="C28" s="8">
        <v>12</v>
      </c>
      <c r="D28" s="8">
        <v>7</v>
      </c>
      <c r="E28" s="8">
        <v>5</v>
      </c>
      <c r="F28" s="8">
        <v>8</v>
      </c>
      <c r="G28" s="8">
        <v>3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2</v>
      </c>
      <c r="O28" s="8">
        <v>1</v>
      </c>
      <c r="P28" s="8">
        <v>0</v>
      </c>
    </row>
    <row r="29" spans="1:16">
      <c r="A29" s="7" t="s">
        <v>33</v>
      </c>
      <c r="B29" s="8">
        <v>16</v>
      </c>
      <c r="C29" s="8">
        <v>4</v>
      </c>
      <c r="D29" s="8">
        <v>12</v>
      </c>
      <c r="E29" s="8">
        <v>7</v>
      </c>
      <c r="F29" s="8">
        <v>0</v>
      </c>
      <c r="G29" s="8">
        <v>1</v>
      </c>
      <c r="H29" s="8">
        <v>0</v>
      </c>
      <c r="I29" s="8">
        <v>8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>
      <c r="A30" s="7" t="s">
        <v>87</v>
      </c>
      <c r="B30" s="8">
        <v>81</v>
      </c>
      <c r="C30" s="8">
        <v>13</v>
      </c>
      <c r="D30" s="8">
        <v>68</v>
      </c>
      <c r="E30" s="8">
        <v>9</v>
      </c>
      <c r="F30" s="8">
        <v>15</v>
      </c>
      <c r="G30" s="8">
        <v>3</v>
      </c>
      <c r="H30" s="8">
        <v>5</v>
      </c>
      <c r="I30" s="8">
        <v>3</v>
      </c>
      <c r="J30" s="8">
        <v>0</v>
      </c>
      <c r="K30" s="8">
        <v>2</v>
      </c>
      <c r="L30" s="8">
        <v>0</v>
      </c>
      <c r="M30" s="8">
        <v>5</v>
      </c>
      <c r="N30" s="8">
        <v>13</v>
      </c>
      <c r="O30" s="8">
        <v>15</v>
      </c>
      <c r="P30" s="8">
        <v>11</v>
      </c>
    </row>
    <row r="31" spans="1:16">
      <c r="A31" s="7" t="s">
        <v>88</v>
      </c>
      <c r="B31" s="8">
        <v>40</v>
      </c>
      <c r="C31" s="8">
        <v>6</v>
      </c>
      <c r="D31" s="8">
        <v>34</v>
      </c>
      <c r="E31" s="8">
        <v>2</v>
      </c>
      <c r="F31" s="8">
        <v>3</v>
      </c>
      <c r="G31" s="8">
        <v>0</v>
      </c>
      <c r="H31" s="8">
        <v>3</v>
      </c>
      <c r="I31" s="8">
        <v>1</v>
      </c>
      <c r="J31" s="8">
        <v>3</v>
      </c>
      <c r="K31" s="8">
        <v>1</v>
      </c>
      <c r="L31" s="8">
        <v>1</v>
      </c>
      <c r="M31" s="8">
        <v>6</v>
      </c>
      <c r="N31" s="8">
        <v>5</v>
      </c>
      <c r="O31" s="8">
        <v>6</v>
      </c>
      <c r="P31" s="8">
        <v>9</v>
      </c>
    </row>
    <row r="32" spans="1:16">
      <c r="A32" s="7" t="s">
        <v>89</v>
      </c>
      <c r="B32" s="8">
        <v>76</v>
      </c>
      <c r="C32" s="8">
        <v>21</v>
      </c>
      <c r="D32" s="8">
        <v>55</v>
      </c>
      <c r="E32" s="8">
        <v>14</v>
      </c>
      <c r="F32" s="8">
        <v>11</v>
      </c>
      <c r="G32" s="8">
        <v>12</v>
      </c>
      <c r="H32" s="8">
        <v>1</v>
      </c>
      <c r="I32" s="8">
        <v>3</v>
      </c>
      <c r="J32" s="8">
        <v>1</v>
      </c>
      <c r="K32" s="8">
        <v>2</v>
      </c>
      <c r="L32" s="8">
        <v>10</v>
      </c>
      <c r="M32" s="8">
        <v>1</v>
      </c>
      <c r="N32" s="8">
        <v>2</v>
      </c>
      <c r="O32" s="8">
        <v>17</v>
      </c>
      <c r="P32" s="8">
        <v>2</v>
      </c>
    </row>
    <row r="33" spans="1:16">
      <c r="A33" s="7" t="s">
        <v>37</v>
      </c>
      <c r="B33" s="8">
        <v>17</v>
      </c>
      <c r="C33" s="8">
        <v>2</v>
      </c>
      <c r="D33" s="8">
        <v>15</v>
      </c>
      <c r="E33" s="8">
        <v>2</v>
      </c>
      <c r="F33" s="8">
        <v>0</v>
      </c>
      <c r="G33" s="8">
        <v>3</v>
      </c>
      <c r="H33" s="8">
        <v>4</v>
      </c>
      <c r="I33" s="8">
        <v>0</v>
      </c>
      <c r="J33" s="8">
        <v>1</v>
      </c>
      <c r="K33" s="8">
        <v>1</v>
      </c>
      <c r="L33" s="8">
        <v>2</v>
      </c>
      <c r="M33" s="8">
        <v>2</v>
      </c>
      <c r="N33" s="8">
        <v>0</v>
      </c>
      <c r="O33" s="8">
        <v>2</v>
      </c>
      <c r="P33" s="8">
        <v>0</v>
      </c>
    </row>
    <row r="34" spans="1:16">
      <c r="A34" s="7" t="s">
        <v>90</v>
      </c>
      <c r="B34" s="8">
        <v>47</v>
      </c>
      <c r="C34" s="8">
        <v>10</v>
      </c>
      <c r="D34" s="8">
        <v>37</v>
      </c>
      <c r="E34" s="8">
        <v>3</v>
      </c>
      <c r="F34" s="8">
        <v>0</v>
      </c>
      <c r="G34" s="8">
        <v>6</v>
      </c>
      <c r="H34" s="8">
        <v>2</v>
      </c>
      <c r="I34" s="8">
        <v>2</v>
      </c>
      <c r="J34" s="8">
        <v>4</v>
      </c>
      <c r="K34" s="8">
        <v>1</v>
      </c>
      <c r="L34" s="8">
        <v>1</v>
      </c>
      <c r="M34" s="8">
        <v>6</v>
      </c>
      <c r="N34" s="8">
        <v>5</v>
      </c>
      <c r="O34" s="8">
        <v>9</v>
      </c>
      <c r="P34" s="8">
        <v>8</v>
      </c>
    </row>
    <row r="35" spans="1:16">
      <c r="A35" s="7" t="s">
        <v>91</v>
      </c>
      <c r="B35" s="8">
        <v>4</v>
      </c>
      <c r="C35" s="8">
        <v>2</v>
      </c>
      <c r="D35" s="8">
        <v>2</v>
      </c>
      <c r="E35" s="8">
        <v>0</v>
      </c>
      <c r="F35" s="8">
        <v>0</v>
      </c>
      <c r="G35" s="8">
        <v>1</v>
      </c>
      <c r="H35" s="8">
        <v>2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1</v>
      </c>
    </row>
    <row r="36" spans="1:16">
      <c r="A36" s="7" t="s">
        <v>92</v>
      </c>
      <c r="B36" s="8">
        <v>16</v>
      </c>
      <c r="C36" s="8">
        <v>3</v>
      </c>
      <c r="D36" s="8">
        <v>13</v>
      </c>
      <c r="E36" s="8">
        <v>1</v>
      </c>
      <c r="F36" s="8">
        <v>0</v>
      </c>
      <c r="G36" s="8">
        <v>5</v>
      </c>
      <c r="H36" s="8">
        <v>0</v>
      </c>
      <c r="I36" s="8">
        <v>3</v>
      </c>
      <c r="J36" s="8">
        <v>2</v>
      </c>
      <c r="K36" s="8">
        <v>1</v>
      </c>
      <c r="L36" s="8">
        <v>0</v>
      </c>
      <c r="M36" s="8">
        <v>2</v>
      </c>
      <c r="N36" s="8">
        <v>1</v>
      </c>
      <c r="O36" s="8">
        <v>0</v>
      </c>
      <c r="P36" s="8">
        <v>1</v>
      </c>
    </row>
    <row r="37" spans="1:16">
      <c r="A37" s="7" t="s">
        <v>93</v>
      </c>
      <c r="B37" s="8">
        <v>40</v>
      </c>
      <c r="C37" s="8">
        <v>11</v>
      </c>
      <c r="D37" s="8">
        <v>29</v>
      </c>
      <c r="E37" s="8">
        <v>1</v>
      </c>
      <c r="F37" s="8">
        <v>3</v>
      </c>
      <c r="G37" s="8">
        <v>7</v>
      </c>
      <c r="H37" s="8">
        <v>8</v>
      </c>
      <c r="I37" s="8">
        <v>0</v>
      </c>
      <c r="J37" s="8">
        <v>1</v>
      </c>
      <c r="K37" s="8">
        <v>1</v>
      </c>
      <c r="L37" s="8">
        <v>1</v>
      </c>
      <c r="M37" s="8">
        <v>1</v>
      </c>
      <c r="N37" s="8">
        <v>2</v>
      </c>
      <c r="O37" s="8">
        <v>11</v>
      </c>
      <c r="P37" s="8">
        <v>4</v>
      </c>
    </row>
    <row r="38" spans="1:16">
      <c r="A38" s="7" t="s">
        <v>42</v>
      </c>
      <c r="B38" s="8">
        <v>21</v>
      </c>
      <c r="C38" s="8">
        <v>6</v>
      </c>
      <c r="D38" s="8">
        <v>15</v>
      </c>
      <c r="E38" s="8">
        <v>2</v>
      </c>
      <c r="F38" s="8">
        <v>5</v>
      </c>
      <c r="G38" s="8">
        <v>0</v>
      </c>
      <c r="H38" s="8">
        <v>2</v>
      </c>
      <c r="I38" s="8">
        <v>2</v>
      </c>
      <c r="J38" s="8">
        <v>1</v>
      </c>
      <c r="K38" s="8">
        <v>0</v>
      </c>
      <c r="L38" s="8">
        <v>2</v>
      </c>
      <c r="M38" s="8">
        <v>0</v>
      </c>
      <c r="N38" s="8">
        <v>1</v>
      </c>
      <c r="O38" s="8">
        <v>2</v>
      </c>
      <c r="P38" s="8">
        <v>4</v>
      </c>
    </row>
    <row r="39" spans="1:16">
      <c r="A39" s="7" t="s">
        <v>94</v>
      </c>
      <c r="B39" s="8">
        <v>54</v>
      </c>
      <c r="C39" s="8">
        <v>12</v>
      </c>
      <c r="D39" s="8">
        <v>42</v>
      </c>
      <c r="E39" s="8">
        <v>9</v>
      </c>
      <c r="F39" s="8">
        <v>5</v>
      </c>
      <c r="G39" s="8">
        <v>5</v>
      </c>
      <c r="H39" s="8">
        <v>2</v>
      </c>
      <c r="I39" s="8">
        <v>0</v>
      </c>
      <c r="J39" s="8">
        <v>4</v>
      </c>
      <c r="K39" s="8">
        <v>2</v>
      </c>
      <c r="L39" s="8">
        <v>1</v>
      </c>
      <c r="M39" s="8">
        <v>3</v>
      </c>
      <c r="N39" s="8">
        <v>5</v>
      </c>
      <c r="O39" s="8">
        <v>17</v>
      </c>
      <c r="P39" s="8">
        <v>1</v>
      </c>
    </row>
    <row r="40" spans="1:16">
      <c r="A40" s="7" t="s">
        <v>95</v>
      </c>
      <c r="B40" s="8">
        <v>20</v>
      </c>
      <c r="C40" s="8">
        <v>2</v>
      </c>
      <c r="D40" s="8">
        <v>18</v>
      </c>
      <c r="E40" s="8">
        <v>1</v>
      </c>
      <c r="F40" s="8">
        <v>10</v>
      </c>
      <c r="G40" s="8">
        <v>2</v>
      </c>
      <c r="H40" s="8">
        <v>1</v>
      </c>
      <c r="I40" s="8">
        <v>1</v>
      </c>
      <c r="J40" s="8">
        <v>0</v>
      </c>
      <c r="K40" s="8">
        <v>2</v>
      </c>
      <c r="L40" s="8">
        <v>0</v>
      </c>
      <c r="M40" s="8">
        <v>1</v>
      </c>
      <c r="N40" s="8">
        <v>0</v>
      </c>
      <c r="O40" s="8">
        <v>2</v>
      </c>
      <c r="P40" s="8">
        <v>0</v>
      </c>
    </row>
    <row r="41" spans="1:16">
      <c r="A41" s="7" t="s">
        <v>96</v>
      </c>
      <c r="B41" s="8">
        <v>160</v>
      </c>
      <c r="C41" s="8">
        <v>59</v>
      </c>
      <c r="D41" s="8">
        <v>101</v>
      </c>
      <c r="E41" s="8">
        <v>5</v>
      </c>
      <c r="F41" s="8">
        <v>14</v>
      </c>
      <c r="G41" s="8">
        <v>89</v>
      </c>
      <c r="H41" s="8">
        <v>4</v>
      </c>
      <c r="I41" s="8">
        <v>5</v>
      </c>
      <c r="J41" s="8">
        <v>6</v>
      </c>
      <c r="K41" s="8">
        <v>3</v>
      </c>
      <c r="L41" s="8">
        <v>1</v>
      </c>
      <c r="M41" s="8">
        <v>3</v>
      </c>
      <c r="N41" s="8">
        <v>10</v>
      </c>
      <c r="O41" s="8">
        <v>13</v>
      </c>
      <c r="P41" s="8">
        <v>7</v>
      </c>
    </row>
    <row r="42" spans="1:16">
      <c r="A42" s="7" t="s">
        <v>97</v>
      </c>
      <c r="B42" s="8">
        <v>58</v>
      </c>
      <c r="C42" s="8">
        <v>21</v>
      </c>
      <c r="D42" s="8">
        <v>37</v>
      </c>
      <c r="E42" s="8">
        <v>2</v>
      </c>
      <c r="F42" s="8">
        <v>3</v>
      </c>
      <c r="G42" s="8">
        <v>9</v>
      </c>
      <c r="H42" s="8">
        <v>2</v>
      </c>
      <c r="I42" s="8">
        <v>1</v>
      </c>
      <c r="J42" s="8">
        <v>1</v>
      </c>
      <c r="K42" s="8">
        <v>0</v>
      </c>
      <c r="L42" s="8">
        <v>0</v>
      </c>
      <c r="M42" s="8">
        <v>2</v>
      </c>
      <c r="N42" s="8">
        <v>7</v>
      </c>
      <c r="O42" s="8">
        <v>31</v>
      </c>
      <c r="P42" s="8">
        <v>0</v>
      </c>
    </row>
    <row r="43" spans="1:16">
      <c r="A43" s="7" t="s">
        <v>98</v>
      </c>
      <c r="B43" s="8">
        <v>421</v>
      </c>
      <c r="C43" s="8">
        <v>124</v>
      </c>
      <c r="D43" s="8">
        <v>297</v>
      </c>
      <c r="E43" s="8">
        <v>11</v>
      </c>
      <c r="F43" s="8">
        <v>64</v>
      </c>
      <c r="G43" s="8">
        <v>115</v>
      </c>
      <c r="H43" s="8">
        <v>16</v>
      </c>
      <c r="I43" s="8">
        <v>12</v>
      </c>
      <c r="J43" s="8">
        <v>11</v>
      </c>
      <c r="K43" s="8">
        <v>7</v>
      </c>
      <c r="L43" s="8">
        <v>2</v>
      </c>
      <c r="M43" s="8">
        <v>13</v>
      </c>
      <c r="N43" s="8">
        <v>59</v>
      </c>
      <c r="O43" s="8">
        <v>77</v>
      </c>
      <c r="P43" s="8">
        <v>34</v>
      </c>
    </row>
    <row r="44" spans="1:16">
      <c r="A44" s="7" t="s">
        <v>99</v>
      </c>
      <c r="B44" s="8">
        <v>188</v>
      </c>
      <c r="C44" s="8">
        <v>64</v>
      </c>
      <c r="D44" s="8">
        <v>124</v>
      </c>
      <c r="E44" s="8">
        <v>5</v>
      </c>
      <c r="F44" s="8">
        <v>14</v>
      </c>
      <c r="G44" s="8">
        <v>28</v>
      </c>
      <c r="H44" s="8">
        <v>10</v>
      </c>
      <c r="I44" s="8">
        <v>6</v>
      </c>
      <c r="J44" s="8">
        <v>5</v>
      </c>
      <c r="K44" s="8">
        <v>3</v>
      </c>
      <c r="L44" s="8">
        <v>6</v>
      </c>
      <c r="M44" s="8">
        <v>61</v>
      </c>
      <c r="N44" s="8">
        <v>18</v>
      </c>
      <c r="O44" s="8">
        <v>23</v>
      </c>
      <c r="P44" s="8">
        <v>9</v>
      </c>
    </row>
    <row r="45" spans="1:16">
      <c r="A45" s="7" t="s">
        <v>100</v>
      </c>
      <c r="B45" s="8">
        <v>16</v>
      </c>
      <c r="C45" s="8">
        <v>2</v>
      </c>
      <c r="D45" s="8">
        <v>14</v>
      </c>
      <c r="E45" s="8">
        <v>5</v>
      </c>
      <c r="F45" s="8">
        <v>7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1</v>
      </c>
      <c r="P45" s="8">
        <v>3</v>
      </c>
    </row>
    <row r="46" spans="1:16">
      <c r="A46" s="7" t="s">
        <v>101</v>
      </c>
      <c r="B46" s="8">
        <v>1155</v>
      </c>
      <c r="C46" s="8">
        <v>304</v>
      </c>
      <c r="D46" s="8">
        <v>851</v>
      </c>
      <c r="E46" s="8">
        <v>28</v>
      </c>
      <c r="F46" s="8">
        <v>284</v>
      </c>
      <c r="G46" s="8">
        <v>226</v>
      </c>
      <c r="H46" s="8">
        <v>32</v>
      </c>
      <c r="I46" s="8">
        <v>45</v>
      </c>
      <c r="J46" s="8">
        <v>19</v>
      </c>
      <c r="K46" s="8">
        <v>28</v>
      </c>
      <c r="L46" s="8">
        <v>3</v>
      </c>
      <c r="M46" s="8">
        <v>55</v>
      </c>
      <c r="N46" s="8">
        <v>218</v>
      </c>
      <c r="O46" s="8">
        <v>180</v>
      </c>
      <c r="P46" s="8">
        <v>37</v>
      </c>
    </row>
    <row r="47" spans="1:16">
      <c r="A47" s="7" t="s">
        <v>102</v>
      </c>
      <c r="B47" s="8">
        <v>10</v>
      </c>
      <c r="C47" s="8">
        <v>0</v>
      </c>
      <c r="D47" s="8">
        <v>10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10</v>
      </c>
      <c r="O47" s="8">
        <v>0</v>
      </c>
      <c r="P47" s="8">
        <v>0</v>
      </c>
    </row>
    <row r="48" spans="1:16">
      <c r="A48" s="7" t="s">
        <v>55</v>
      </c>
      <c r="B48" s="8">
        <v>1</v>
      </c>
      <c r="C48" s="8">
        <v>0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1</v>
      </c>
      <c r="O48" s="8">
        <v>0</v>
      </c>
      <c r="P48" s="8">
        <v>0</v>
      </c>
    </row>
    <row r="49" spans="1:16">
      <c r="A49" s="7" t="s">
        <v>56</v>
      </c>
      <c r="B49" s="8">
        <v>1</v>
      </c>
      <c r="C49" s="8">
        <v>0</v>
      </c>
      <c r="D49" s="8">
        <v>1</v>
      </c>
      <c r="E49" s="8">
        <v>0</v>
      </c>
      <c r="F49" s="8">
        <v>1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>
      <c r="B50">
        <f>STDEVP(B8:B49)</f>
        <v>183.69363636450862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P52"/>
  <sheetViews>
    <sheetView topLeftCell="A34" workbookViewId="0">
      <selection activeCell="A56" sqref="A56"/>
    </sheetView>
  </sheetViews>
  <sheetFormatPr baseColWidth="10" defaultColWidth="8.83203125" defaultRowHeight="14" x14ac:dyDescent="0"/>
  <cols>
    <col min="1" max="1" width="44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13855</v>
      </c>
      <c r="C2" s="5">
        <v>3763</v>
      </c>
      <c r="D2" s="5">
        <v>10092</v>
      </c>
      <c r="E2" s="5">
        <v>1274</v>
      </c>
      <c r="F2" s="5">
        <v>1904</v>
      </c>
      <c r="G2" s="5">
        <v>2179</v>
      </c>
      <c r="H2" s="5">
        <v>1117</v>
      </c>
      <c r="I2" s="5">
        <v>628</v>
      </c>
      <c r="J2" s="5">
        <v>627</v>
      </c>
      <c r="K2" s="5">
        <v>506</v>
      </c>
      <c r="L2" s="5">
        <v>442</v>
      </c>
      <c r="M2" s="5">
        <v>1013</v>
      </c>
      <c r="N2" s="5">
        <v>1531</v>
      </c>
      <c r="O2" s="5">
        <v>1949</v>
      </c>
      <c r="P2" s="5">
        <v>685</v>
      </c>
    </row>
    <row r="3" spans="1:16">
      <c r="A3" s="1" t="s">
        <v>29</v>
      </c>
      <c r="B3" s="2">
        <v>1437</v>
      </c>
      <c r="C3" s="2">
        <v>656</v>
      </c>
      <c r="D3" s="2">
        <v>781</v>
      </c>
      <c r="E3" s="2">
        <v>138</v>
      </c>
      <c r="F3" s="2">
        <v>283</v>
      </c>
      <c r="G3" s="2">
        <v>312</v>
      </c>
      <c r="H3" s="2">
        <v>123</v>
      </c>
      <c r="I3" s="2">
        <v>81</v>
      </c>
      <c r="J3" s="2">
        <v>73</v>
      </c>
      <c r="K3" s="2">
        <v>48</v>
      </c>
      <c r="L3" s="2">
        <v>38</v>
      </c>
      <c r="M3" s="2">
        <v>54</v>
      </c>
      <c r="N3" s="2">
        <v>75</v>
      </c>
      <c r="O3" s="2">
        <v>168</v>
      </c>
      <c r="P3" s="2">
        <v>44</v>
      </c>
    </row>
    <row r="4" spans="1:16">
      <c r="A4" s="1" t="s">
        <v>58</v>
      </c>
      <c r="B4" s="2">
        <v>1302</v>
      </c>
      <c r="C4" s="2">
        <v>398</v>
      </c>
      <c r="D4" s="2">
        <v>904</v>
      </c>
      <c r="E4" s="2">
        <v>163</v>
      </c>
      <c r="F4" s="2">
        <v>157</v>
      </c>
      <c r="G4" s="2">
        <v>256</v>
      </c>
      <c r="H4" s="2">
        <v>100</v>
      </c>
      <c r="I4" s="2">
        <v>49</v>
      </c>
      <c r="J4" s="2">
        <v>57</v>
      </c>
      <c r="K4" s="2">
        <v>57</v>
      </c>
      <c r="L4" s="2">
        <v>44</v>
      </c>
      <c r="M4" s="2">
        <v>83</v>
      </c>
      <c r="N4" s="2">
        <v>110</v>
      </c>
      <c r="O4" s="2">
        <v>172</v>
      </c>
      <c r="P4" s="2">
        <v>54</v>
      </c>
    </row>
    <row r="5" spans="1:16">
      <c r="A5" s="1" t="s">
        <v>36</v>
      </c>
      <c r="B5" s="2">
        <v>1042</v>
      </c>
      <c r="C5" s="2">
        <v>370</v>
      </c>
      <c r="D5" s="2">
        <v>672</v>
      </c>
      <c r="E5" s="2">
        <v>92</v>
      </c>
      <c r="F5" s="2">
        <v>89</v>
      </c>
      <c r="G5" s="2">
        <v>111</v>
      </c>
      <c r="H5" s="2">
        <v>85</v>
      </c>
      <c r="I5" s="2">
        <v>29</v>
      </c>
      <c r="J5" s="2">
        <v>24</v>
      </c>
      <c r="K5" s="2">
        <v>21</v>
      </c>
      <c r="L5" s="2">
        <v>29</v>
      </c>
      <c r="M5" s="2">
        <v>231</v>
      </c>
      <c r="N5" s="2">
        <v>124</v>
      </c>
      <c r="O5" s="2">
        <v>164</v>
      </c>
      <c r="P5" s="2">
        <v>43</v>
      </c>
    </row>
    <row r="6" spans="1:16">
      <c r="A6" s="1" t="s">
        <v>34</v>
      </c>
      <c r="B6" s="2">
        <v>929</v>
      </c>
      <c r="C6" s="2">
        <v>283</v>
      </c>
      <c r="D6" s="2">
        <v>646</v>
      </c>
      <c r="E6" s="2">
        <v>60</v>
      </c>
      <c r="F6" s="2">
        <v>172</v>
      </c>
      <c r="G6" s="2">
        <v>252</v>
      </c>
      <c r="H6" s="2">
        <v>68</v>
      </c>
      <c r="I6" s="2">
        <v>46</v>
      </c>
      <c r="J6" s="2">
        <v>28</v>
      </c>
      <c r="K6" s="2">
        <v>32</v>
      </c>
      <c r="L6" s="2">
        <v>21</v>
      </c>
      <c r="M6" s="2">
        <v>57</v>
      </c>
      <c r="N6" s="2">
        <v>55</v>
      </c>
      <c r="O6" s="2">
        <v>100</v>
      </c>
      <c r="P6" s="2">
        <v>38</v>
      </c>
    </row>
    <row r="7" spans="1:16">
      <c r="A7" s="1" t="s">
        <v>35</v>
      </c>
      <c r="B7" s="2">
        <v>806</v>
      </c>
      <c r="C7" s="2">
        <v>266</v>
      </c>
      <c r="D7" s="2">
        <v>540</v>
      </c>
      <c r="E7" s="2">
        <v>61</v>
      </c>
      <c r="F7" s="2">
        <v>103</v>
      </c>
      <c r="G7" s="2">
        <v>86</v>
      </c>
      <c r="H7" s="2">
        <v>84</v>
      </c>
      <c r="I7" s="2">
        <v>60</v>
      </c>
      <c r="J7" s="2">
        <v>35</v>
      </c>
      <c r="K7" s="2">
        <v>43</v>
      </c>
      <c r="L7" s="2">
        <v>43</v>
      </c>
      <c r="M7" s="2">
        <v>58</v>
      </c>
      <c r="N7" s="2">
        <v>82</v>
      </c>
      <c r="O7" s="2">
        <v>109</v>
      </c>
      <c r="P7" s="2">
        <v>42</v>
      </c>
    </row>
    <row r="8" spans="1:16">
      <c r="A8" s="1" t="s">
        <v>43</v>
      </c>
      <c r="B8" s="2">
        <v>698</v>
      </c>
      <c r="C8" s="2">
        <v>169</v>
      </c>
      <c r="D8" s="2">
        <v>529</v>
      </c>
      <c r="E8" s="2">
        <v>58</v>
      </c>
      <c r="F8" s="2">
        <v>147</v>
      </c>
      <c r="G8" s="2">
        <v>67</v>
      </c>
      <c r="H8" s="2">
        <v>51</v>
      </c>
      <c r="I8" s="2">
        <v>16</v>
      </c>
      <c r="J8" s="2">
        <v>5</v>
      </c>
      <c r="K8" s="2">
        <v>8</v>
      </c>
      <c r="L8" s="2">
        <v>18</v>
      </c>
      <c r="M8" s="2">
        <v>45</v>
      </c>
      <c r="N8" s="2">
        <v>91</v>
      </c>
      <c r="O8" s="2">
        <v>141</v>
      </c>
      <c r="P8" s="2">
        <v>51</v>
      </c>
    </row>
    <row r="9" spans="1:16">
      <c r="A9" s="1" t="s">
        <v>53</v>
      </c>
      <c r="B9" s="2">
        <v>571</v>
      </c>
      <c r="C9" s="2">
        <v>33</v>
      </c>
      <c r="D9" s="2">
        <v>538</v>
      </c>
      <c r="E9" s="2">
        <v>45</v>
      </c>
      <c r="F9" s="2">
        <v>68</v>
      </c>
      <c r="G9" s="2">
        <v>73</v>
      </c>
      <c r="H9" s="2">
        <v>63</v>
      </c>
      <c r="I9" s="2">
        <v>42</v>
      </c>
      <c r="J9" s="2">
        <v>26</v>
      </c>
      <c r="K9" s="2">
        <v>18</v>
      </c>
      <c r="L9" s="2">
        <v>22</v>
      </c>
      <c r="M9" s="2">
        <v>27</v>
      </c>
      <c r="N9" s="2">
        <v>98</v>
      </c>
      <c r="O9" s="2">
        <v>60</v>
      </c>
      <c r="P9" s="2">
        <v>29</v>
      </c>
    </row>
    <row r="10" spans="1:16">
      <c r="A10" s="1" t="s">
        <v>15</v>
      </c>
      <c r="B10" s="2">
        <v>557</v>
      </c>
      <c r="C10" s="2">
        <v>220</v>
      </c>
      <c r="D10" s="2">
        <v>337</v>
      </c>
      <c r="E10" s="2">
        <v>37</v>
      </c>
      <c r="F10" s="2">
        <v>101</v>
      </c>
      <c r="G10" s="2">
        <v>95</v>
      </c>
      <c r="H10" s="2">
        <v>28</v>
      </c>
      <c r="I10" s="2">
        <v>32</v>
      </c>
      <c r="J10" s="2">
        <v>20</v>
      </c>
      <c r="K10" s="2">
        <v>13</v>
      </c>
      <c r="L10" s="2">
        <v>26</v>
      </c>
      <c r="M10" s="2">
        <v>26</v>
      </c>
      <c r="N10" s="2">
        <v>62</v>
      </c>
      <c r="O10" s="2">
        <v>93</v>
      </c>
      <c r="P10" s="2">
        <v>24</v>
      </c>
    </row>
    <row r="11" spans="1:16">
      <c r="A11" s="1" t="s">
        <v>50</v>
      </c>
      <c r="B11" s="2">
        <v>534</v>
      </c>
      <c r="C11" s="2">
        <v>28</v>
      </c>
      <c r="D11" s="2">
        <v>506</v>
      </c>
      <c r="E11" s="2">
        <v>164</v>
      </c>
      <c r="F11" s="2">
        <v>40</v>
      </c>
      <c r="G11" s="2">
        <v>49</v>
      </c>
      <c r="H11" s="2">
        <v>30</v>
      </c>
      <c r="I11" s="2">
        <v>21</v>
      </c>
      <c r="J11" s="2">
        <v>18</v>
      </c>
      <c r="K11" s="2">
        <v>14</v>
      </c>
      <c r="L11" s="2">
        <v>9</v>
      </c>
      <c r="M11" s="2">
        <v>49</v>
      </c>
      <c r="N11" s="2">
        <v>57</v>
      </c>
      <c r="O11" s="2">
        <v>55</v>
      </c>
      <c r="P11" s="2">
        <v>28</v>
      </c>
    </row>
    <row r="12" spans="1:16">
      <c r="A12" s="1" t="s">
        <v>16</v>
      </c>
      <c r="B12" s="2">
        <v>489</v>
      </c>
      <c r="C12" s="2">
        <v>146</v>
      </c>
      <c r="D12" s="2">
        <v>343</v>
      </c>
      <c r="E12" s="2">
        <v>39</v>
      </c>
      <c r="F12" s="2">
        <v>38</v>
      </c>
      <c r="G12" s="2">
        <v>63</v>
      </c>
      <c r="H12" s="2">
        <v>27</v>
      </c>
      <c r="I12" s="2">
        <v>20</v>
      </c>
      <c r="J12" s="2">
        <v>31</v>
      </c>
      <c r="K12" s="2">
        <v>32</v>
      </c>
      <c r="L12" s="2">
        <v>29</v>
      </c>
      <c r="M12" s="2">
        <v>27</v>
      </c>
      <c r="N12" s="2">
        <v>86</v>
      </c>
      <c r="O12" s="2">
        <v>69</v>
      </c>
      <c r="P12" s="2">
        <v>28</v>
      </c>
    </row>
    <row r="13" spans="1:16">
      <c r="A13" s="1" t="s">
        <v>20</v>
      </c>
      <c r="B13" s="2">
        <v>431</v>
      </c>
      <c r="C13" s="2">
        <v>124</v>
      </c>
      <c r="D13" s="2">
        <v>307</v>
      </c>
      <c r="E13" s="2">
        <v>29</v>
      </c>
      <c r="F13" s="2">
        <v>114</v>
      </c>
      <c r="G13" s="2">
        <v>103</v>
      </c>
      <c r="H13" s="2">
        <v>30</v>
      </c>
      <c r="I13" s="2">
        <v>12</v>
      </c>
      <c r="J13" s="2">
        <v>17</v>
      </c>
      <c r="K13" s="2">
        <v>5</v>
      </c>
      <c r="L13" s="2">
        <v>11</v>
      </c>
      <c r="M13" s="2">
        <v>11</v>
      </c>
      <c r="N13" s="2">
        <v>41</v>
      </c>
      <c r="O13" s="2">
        <v>47</v>
      </c>
      <c r="P13" s="2">
        <v>11</v>
      </c>
    </row>
    <row r="14" spans="1:16">
      <c r="A14" s="1" t="s">
        <v>22</v>
      </c>
      <c r="B14" s="2">
        <v>412</v>
      </c>
      <c r="C14" s="2">
        <v>52</v>
      </c>
      <c r="D14" s="2">
        <v>360</v>
      </c>
      <c r="E14" s="2">
        <v>38</v>
      </c>
      <c r="F14" s="2">
        <v>28</v>
      </c>
      <c r="G14" s="2">
        <v>39</v>
      </c>
      <c r="H14" s="2">
        <v>34</v>
      </c>
      <c r="I14" s="2">
        <v>26</v>
      </c>
      <c r="J14" s="2">
        <v>14</v>
      </c>
      <c r="K14" s="2">
        <v>28</v>
      </c>
      <c r="L14" s="2">
        <v>9</v>
      </c>
      <c r="M14" s="2">
        <v>20</v>
      </c>
      <c r="N14" s="2">
        <v>17</v>
      </c>
      <c r="O14" s="2">
        <v>138</v>
      </c>
      <c r="P14" s="2">
        <v>21</v>
      </c>
    </row>
    <row r="15" spans="1:16">
      <c r="A15" s="1" t="s">
        <v>27</v>
      </c>
      <c r="B15" s="2">
        <v>406</v>
      </c>
      <c r="C15" s="2">
        <v>153</v>
      </c>
      <c r="D15" s="2">
        <v>253</v>
      </c>
      <c r="E15" s="2">
        <v>50</v>
      </c>
      <c r="F15" s="2">
        <v>47</v>
      </c>
      <c r="G15" s="2">
        <v>54</v>
      </c>
      <c r="H15" s="2">
        <v>48</v>
      </c>
      <c r="I15" s="2">
        <v>23</v>
      </c>
      <c r="J15" s="2">
        <v>15</v>
      </c>
      <c r="K15" s="2">
        <v>13</v>
      </c>
      <c r="L15" s="2">
        <v>21</v>
      </c>
      <c r="M15" s="2">
        <v>16</v>
      </c>
      <c r="N15" s="2">
        <v>42</v>
      </c>
      <c r="O15" s="2">
        <v>44</v>
      </c>
      <c r="P15" s="2">
        <v>33</v>
      </c>
    </row>
    <row r="16" spans="1:16">
      <c r="A16" s="1" t="s">
        <v>51</v>
      </c>
      <c r="B16" s="2">
        <v>355</v>
      </c>
      <c r="C16" s="2">
        <v>23</v>
      </c>
      <c r="D16" s="2">
        <v>332</v>
      </c>
      <c r="E16" s="2">
        <v>35</v>
      </c>
      <c r="F16" s="2">
        <v>51</v>
      </c>
      <c r="G16" s="2">
        <v>44</v>
      </c>
      <c r="H16" s="2">
        <v>38</v>
      </c>
      <c r="I16" s="2">
        <v>16</v>
      </c>
      <c r="J16" s="2">
        <v>13</v>
      </c>
      <c r="K16" s="2">
        <v>12</v>
      </c>
      <c r="L16" s="2">
        <v>14</v>
      </c>
      <c r="M16" s="2">
        <v>35</v>
      </c>
      <c r="N16" s="2">
        <v>33</v>
      </c>
      <c r="O16" s="2">
        <v>48</v>
      </c>
      <c r="P16" s="2">
        <v>16</v>
      </c>
    </row>
    <row r="17" spans="1:16">
      <c r="A17" s="1" t="s">
        <v>60</v>
      </c>
      <c r="B17" s="2">
        <v>352</v>
      </c>
      <c r="C17" s="2">
        <v>102</v>
      </c>
      <c r="D17" s="2">
        <v>250</v>
      </c>
      <c r="E17" s="2">
        <v>15</v>
      </c>
      <c r="F17" s="2">
        <v>47</v>
      </c>
      <c r="G17" s="2">
        <v>86</v>
      </c>
      <c r="H17" s="2">
        <v>27</v>
      </c>
      <c r="I17" s="2">
        <v>13</v>
      </c>
      <c r="J17" s="2">
        <v>8</v>
      </c>
      <c r="K17" s="2">
        <v>10</v>
      </c>
      <c r="L17" s="2">
        <v>7</v>
      </c>
      <c r="M17" s="2">
        <v>12</v>
      </c>
      <c r="N17" s="2">
        <v>27</v>
      </c>
      <c r="O17" s="2">
        <v>48</v>
      </c>
      <c r="P17" s="2">
        <v>52</v>
      </c>
    </row>
    <row r="18" spans="1:16">
      <c r="A18" s="1" t="s">
        <v>26</v>
      </c>
      <c r="B18" s="2">
        <v>343</v>
      </c>
      <c r="C18" s="2">
        <v>114</v>
      </c>
      <c r="D18" s="2">
        <v>229</v>
      </c>
      <c r="E18" s="2">
        <v>26</v>
      </c>
      <c r="F18" s="2">
        <v>78</v>
      </c>
      <c r="G18" s="2">
        <v>42</v>
      </c>
      <c r="H18" s="2">
        <v>13</v>
      </c>
      <c r="I18" s="2">
        <v>8</v>
      </c>
      <c r="J18" s="2">
        <v>3</v>
      </c>
      <c r="K18" s="2">
        <v>4</v>
      </c>
      <c r="L18" s="2">
        <v>4</v>
      </c>
      <c r="M18" s="2">
        <v>42</v>
      </c>
      <c r="N18" s="2">
        <v>66</v>
      </c>
      <c r="O18" s="2">
        <v>43</v>
      </c>
      <c r="P18" s="2">
        <v>14</v>
      </c>
    </row>
    <row r="19" spans="1:16">
      <c r="A19" s="1" t="s">
        <v>28</v>
      </c>
      <c r="B19" s="2">
        <v>298</v>
      </c>
      <c r="C19" s="2">
        <v>117</v>
      </c>
      <c r="D19" s="2">
        <v>181</v>
      </c>
      <c r="E19" s="2">
        <v>37</v>
      </c>
      <c r="F19" s="2">
        <v>42</v>
      </c>
      <c r="G19" s="2">
        <v>81</v>
      </c>
      <c r="H19" s="2">
        <v>13</v>
      </c>
      <c r="I19" s="2">
        <v>13</v>
      </c>
      <c r="J19" s="2">
        <v>16</v>
      </c>
      <c r="K19" s="2">
        <v>6</v>
      </c>
      <c r="L19" s="2">
        <v>5</v>
      </c>
      <c r="M19" s="2">
        <v>14</v>
      </c>
      <c r="N19" s="2">
        <v>23</v>
      </c>
      <c r="O19" s="2">
        <v>36</v>
      </c>
      <c r="P19" s="2">
        <v>12</v>
      </c>
    </row>
    <row r="20" spans="1:16">
      <c r="A20" s="1" t="s">
        <v>59</v>
      </c>
      <c r="B20" s="2">
        <v>280</v>
      </c>
      <c r="C20" s="2">
        <v>98</v>
      </c>
      <c r="D20" s="2">
        <v>182</v>
      </c>
      <c r="E20" s="2">
        <v>12</v>
      </c>
      <c r="F20" s="2">
        <v>44</v>
      </c>
      <c r="G20" s="2">
        <v>57</v>
      </c>
      <c r="H20" s="2">
        <v>27</v>
      </c>
      <c r="I20" s="2">
        <v>17</v>
      </c>
      <c r="J20" s="2">
        <v>15</v>
      </c>
      <c r="K20" s="2">
        <v>10</v>
      </c>
      <c r="L20" s="2">
        <v>6</v>
      </c>
      <c r="M20" s="2">
        <v>23</v>
      </c>
      <c r="N20" s="2">
        <v>17</v>
      </c>
      <c r="O20" s="2">
        <v>48</v>
      </c>
      <c r="P20" s="2">
        <v>4</v>
      </c>
    </row>
    <row r="21" spans="1:16">
      <c r="A21" s="1" t="s">
        <v>57</v>
      </c>
      <c r="B21" s="2">
        <v>257</v>
      </c>
      <c r="C21" s="2">
        <v>60</v>
      </c>
      <c r="D21" s="2">
        <v>197</v>
      </c>
      <c r="E21" s="2">
        <v>27</v>
      </c>
      <c r="F21" s="2">
        <v>32</v>
      </c>
      <c r="G21" s="2">
        <v>29</v>
      </c>
      <c r="H21" s="2">
        <v>19</v>
      </c>
      <c r="I21" s="2">
        <v>13</v>
      </c>
      <c r="J21" s="2">
        <v>8</v>
      </c>
      <c r="K21" s="2">
        <v>9</v>
      </c>
      <c r="L21" s="2">
        <v>14</v>
      </c>
      <c r="M21" s="2">
        <v>23</v>
      </c>
      <c r="N21" s="2">
        <v>26</v>
      </c>
      <c r="O21" s="2">
        <v>49</v>
      </c>
      <c r="P21" s="2">
        <v>8</v>
      </c>
    </row>
    <row r="22" spans="1:16">
      <c r="A22" s="1" t="s">
        <v>46</v>
      </c>
      <c r="B22" s="2">
        <v>256</v>
      </c>
      <c r="C22" s="2">
        <v>24</v>
      </c>
      <c r="D22" s="2">
        <v>232</v>
      </c>
      <c r="E22" s="2">
        <v>15</v>
      </c>
      <c r="F22" s="2">
        <v>20</v>
      </c>
      <c r="G22" s="2">
        <v>28</v>
      </c>
      <c r="H22" s="2">
        <v>16</v>
      </c>
      <c r="I22" s="2">
        <v>8</v>
      </c>
      <c r="J22" s="2">
        <v>9</v>
      </c>
      <c r="K22" s="2">
        <v>8</v>
      </c>
      <c r="L22" s="2">
        <v>3</v>
      </c>
      <c r="M22" s="2">
        <v>30</v>
      </c>
      <c r="N22" s="2">
        <v>72</v>
      </c>
      <c r="O22" s="2">
        <v>41</v>
      </c>
      <c r="P22" s="2">
        <v>6</v>
      </c>
    </row>
    <row r="23" spans="1:16">
      <c r="A23" s="1" t="s">
        <v>33</v>
      </c>
      <c r="B23" s="2">
        <v>239</v>
      </c>
      <c r="C23" s="2">
        <v>24</v>
      </c>
      <c r="D23" s="2">
        <v>215</v>
      </c>
      <c r="E23" s="2">
        <v>14</v>
      </c>
      <c r="F23" s="2">
        <v>23</v>
      </c>
      <c r="G23" s="2">
        <v>27</v>
      </c>
      <c r="H23" s="2">
        <v>22</v>
      </c>
      <c r="I23" s="2">
        <v>14</v>
      </c>
      <c r="J23" s="2">
        <v>25</v>
      </c>
      <c r="K23" s="2">
        <v>19</v>
      </c>
      <c r="L23" s="2">
        <v>14</v>
      </c>
      <c r="M23" s="2">
        <v>15</v>
      </c>
      <c r="N23" s="2">
        <v>24</v>
      </c>
      <c r="O23" s="2">
        <v>27</v>
      </c>
      <c r="P23" s="2">
        <v>15</v>
      </c>
    </row>
    <row r="24" spans="1:16">
      <c r="A24" s="1" t="s">
        <v>49</v>
      </c>
      <c r="B24" s="2">
        <v>216</v>
      </c>
      <c r="C24" s="2">
        <v>13</v>
      </c>
      <c r="D24" s="2">
        <v>203</v>
      </c>
      <c r="E24" s="2">
        <v>10</v>
      </c>
      <c r="F24" s="2">
        <v>14</v>
      </c>
      <c r="G24" s="2">
        <v>13</v>
      </c>
      <c r="H24" s="2">
        <v>15</v>
      </c>
      <c r="I24" s="2">
        <v>5</v>
      </c>
      <c r="J24" s="2">
        <v>18</v>
      </c>
      <c r="K24" s="2">
        <v>3</v>
      </c>
      <c r="L24" s="2">
        <v>19</v>
      </c>
      <c r="M24" s="2">
        <v>32</v>
      </c>
      <c r="N24" s="2">
        <v>34</v>
      </c>
      <c r="O24" s="2">
        <v>38</v>
      </c>
      <c r="P24" s="2">
        <v>15</v>
      </c>
    </row>
    <row r="25" spans="1:16">
      <c r="A25" s="1" t="s">
        <v>44</v>
      </c>
      <c r="B25" s="2">
        <v>213</v>
      </c>
      <c r="C25" s="2">
        <v>26</v>
      </c>
      <c r="D25" s="2">
        <v>187</v>
      </c>
      <c r="E25" s="2">
        <v>8</v>
      </c>
      <c r="F25" s="2">
        <v>5</v>
      </c>
      <c r="G25" s="2">
        <v>9</v>
      </c>
      <c r="H25" s="2">
        <v>10</v>
      </c>
      <c r="I25" s="2">
        <v>3</v>
      </c>
      <c r="J25" s="2">
        <v>3</v>
      </c>
      <c r="K25" s="2">
        <v>24</v>
      </c>
      <c r="L25" s="2">
        <v>12</v>
      </c>
      <c r="M25" s="2">
        <v>5</v>
      </c>
      <c r="N25" s="2">
        <v>116</v>
      </c>
      <c r="O25" s="2">
        <v>16</v>
      </c>
      <c r="P25" s="2">
        <v>2</v>
      </c>
    </row>
    <row r="26" spans="1:16">
      <c r="A26" s="1" t="s">
        <v>18</v>
      </c>
      <c r="B26" s="2">
        <v>209</v>
      </c>
      <c r="C26" s="2">
        <v>64</v>
      </c>
      <c r="D26" s="2">
        <v>145</v>
      </c>
      <c r="E26" s="2">
        <v>33</v>
      </c>
      <c r="F26" s="2">
        <v>31</v>
      </c>
      <c r="G26" s="2">
        <v>22</v>
      </c>
      <c r="H26" s="2">
        <v>12</v>
      </c>
      <c r="I26" s="2">
        <v>11</v>
      </c>
      <c r="J26" s="2">
        <v>8</v>
      </c>
      <c r="K26" s="2">
        <v>2</v>
      </c>
      <c r="L26" s="2">
        <v>2</v>
      </c>
      <c r="M26" s="2">
        <v>11</v>
      </c>
      <c r="N26" s="2">
        <v>34</v>
      </c>
      <c r="O26" s="2">
        <v>31</v>
      </c>
      <c r="P26" s="2">
        <v>12</v>
      </c>
    </row>
    <row r="27" spans="1:16">
      <c r="A27" s="1" t="s">
        <v>17</v>
      </c>
      <c r="B27" s="2">
        <v>177</v>
      </c>
      <c r="C27" s="2">
        <v>17</v>
      </c>
      <c r="D27" s="2">
        <v>160</v>
      </c>
      <c r="E27" s="2">
        <v>10</v>
      </c>
      <c r="F27" s="2">
        <v>26</v>
      </c>
      <c r="G27" s="2">
        <v>36</v>
      </c>
      <c r="H27" s="2">
        <v>15</v>
      </c>
      <c r="I27" s="2">
        <v>0</v>
      </c>
      <c r="J27" s="2">
        <v>2</v>
      </c>
      <c r="K27" s="2">
        <v>29</v>
      </c>
      <c r="L27" s="2">
        <v>1</v>
      </c>
      <c r="M27" s="2">
        <v>5</v>
      </c>
      <c r="N27" s="2">
        <v>13</v>
      </c>
      <c r="O27" s="2">
        <v>25</v>
      </c>
      <c r="P27" s="2">
        <v>15</v>
      </c>
    </row>
    <row r="28" spans="1:16">
      <c r="A28" s="1" t="s">
        <v>41</v>
      </c>
      <c r="B28" s="2">
        <v>169</v>
      </c>
      <c r="C28" s="2">
        <v>16</v>
      </c>
      <c r="D28" s="2">
        <v>153</v>
      </c>
      <c r="E28" s="2">
        <v>7</v>
      </c>
      <c r="F28" s="2">
        <v>6</v>
      </c>
      <c r="G28" s="2">
        <v>35</v>
      </c>
      <c r="H28" s="2">
        <v>16</v>
      </c>
      <c r="I28" s="2">
        <v>6</v>
      </c>
      <c r="J28" s="2">
        <v>36</v>
      </c>
      <c r="K28" s="2">
        <v>13</v>
      </c>
      <c r="L28" s="2">
        <v>0</v>
      </c>
      <c r="M28" s="2">
        <v>8</v>
      </c>
      <c r="N28" s="2">
        <v>11</v>
      </c>
      <c r="O28" s="2">
        <v>22</v>
      </c>
      <c r="P28" s="2">
        <v>9</v>
      </c>
    </row>
    <row r="29" spans="1:16">
      <c r="A29" s="1" t="s">
        <v>38</v>
      </c>
      <c r="B29" s="2">
        <v>134</v>
      </c>
      <c r="C29" s="2">
        <v>12</v>
      </c>
      <c r="D29" s="2">
        <v>122</v>
      </c>
      <c r="E29" s="2">
        <v>11</v>
      </c>
      <c r="F29" s="2">
        <v>16</v>
      </c>
      <c r="G29" s="2">
        <v>17</v>
      </c>
      <c r="H29" s="2">
        <v>13</v>
      </c>
      <c r="I29" s="2">
        <v>4</v>
      </c>
      <c r="J29" s="2">
        <v>6</v>
      </c>
      <c r="K29" s="2">
        <v>2</v>
      </c>
      <c r="L29" s="2">
        <v>3</v>
      </c>
      <c r="M29" s="2">
        <v>16</v>
      </c>
      <c r="N29" s="2">
        <v>10</v>
      </c>
      <c r="O29" s="2">
        <v>25</v>
      </c>
      <c r="P29" s="2">
        <v>11</v>
      </c>
    </row>
    <row r="30" spans="1:16">
      <c r="A30" s="1" t="s">
        <v>32</v>
      </c>
      <c r="B30" s="2">
        <v>87</v>
      </c>
      <c r="C30" s="2">
        <v>28</v>
      </c>
      <c r="D30" s="2">
        <v>59</v>
      </c>
      <c r="E30" s="2">
        <v>3</v>
      </c>
      <c r="F30" s="2">
        <v>10</v>
      </c>
      <c r="G30" s="2">
        <v>15</v>
      </c>
      <c r="H30" s="2">
        <v>16</v>
      </c>
      <c r="I30" s="2">
        <v>3</v>
      </c>
      <c r="J30" s="2">
        <v>4</v>
      </c>
      <c r="K30" s="2">
        <v>1</v>
      </c>
      <c r="L30" s="2">
        <v>1</v>
      </c>
      <c r="M30" s="2">
        <v>3</v>
      </c>
      <c r="N30" s="2">
        <v>14</v>
      </c>
      <c r="O30" s="2">
        <v>14</v>
      </c>
      <c r="P30" s="2">
        <v>3</v>
      </c>
    </row>
    <row r="31" spans="1:16">
      <c r="A31" s="1" t="s">
        <v>45</v>
      </c>
      <c r="B31" s="2">
        <v>68</v>
      </c>
      <c r="C31" s="2">
        <v>34</v>
      </c>
      <c r="D31" s="2">
        <v>34</v>
      </c>
      <c r="E31" s="2">
        <v>2</v>
      </c>
      <c r="F31" s="2">
        <v>5</v>
      </c>
      <c r="G31" s="2">
        <v>4</v>
      </c>
      <c r="H31" s="2">
        <v>5</v>
      </c>
      <c r="I31" s="2">
        <v>4</v>
      </c>
      <c r="J31" s="2">
        <v>23</v>
      </c>
      <c r="K31" s="2">
        <v>0</v>
      </c>
      <c r="L31" s="2">
        <v>1</v>
      </c>
      <c r="M31" s="2">
        <v>2</v>
      </c>
      <c r="N31" s="2">
        <v>15</v>
      </c>
      <c r="O31" s="2">
        <v>2</v>
      </c>
      <c r="P31" s="2">
        <v>5</v>
      </c>
    </row>
    <row r="32" spans="1:16">
      <c r="A32" s="1" t="s">
        <v>24</v>
      </c>
      <c r="B32" s="2">
        <v>67</v>
      </c>
      <c r="C32" s="2">
        <v>10</v>
      </c>
      <c r="D32" s="2">
        <v>57</v>
      </c>
      <c r="E32" s="2">
        <v>1</v>
      </c>
      <c r="F32" s="2">
        <v>4</v>
      </c>
      <c r="G32" s="2">
        <v>4</v>
      </c>
      <c r="H32" s="2">
        <v>17</v>
      </c>
      <c r="I32" s="2">
        <v>5</v>
      </c>
      <c r="J32" s="2">
        <v>6</v>
      </c>
      <c r="K32" s="2">
        <v>3</v>
      </c>
      <c r="L32" s="2">
        <v>7</v>
      </c>
      <c r="M32" s="2">
        <v>3</v>
      </c>
      <c r="N32" s="2">
        <v>8</v>
      </c>
      <c r="O32" s="2">
        <v>5</v>
      </c>
      <c r="P32" s="2">
        <v>4</v>
      </c>
    </row>
    <row r="33" spans="1:16">
      <c r="A33" s="1" t="s">
        <v>25</v>
      </c>
      <c r="B33" s="2">
        <v>64</v>
      </c>
      <c r="C33" s="2">
        <v>23</v>
      </c>
      <c r="D33" s="2">
        <v>41</v>
      </c>
      <c r="E33" s="2">
        <v>4</v>
      </c>
      <c r="F33" s="2">
        <v>4</v>
      </c>
      <c r="G33" s="2">
        <v>4</v>
      </c>
      <c r="H33" s="2">
        <v>7</v>
      </c>
      <c r="I33" s="2">
        <v>4</v>
      </c>
      <c r="J33" s="2">
        <v>3</v>
      </c>
      <c r="K33" s="2">
        <v>5</v>
      </c>
      <c r="L33" s="2">
        <v>4</v>
      </c>
      <c r="M33" s="2">
        <v>4</v>
      </c>
      <c r="N33" s="2">
        <v>6</v>
      </c>
      <c r="O33" s="2">
        <v>15</v>
      </c>
      <c r="P33" s="2">
        <v>4</v>
      </c>
    </row>
    <row r="34" spans="1:16">
      <c r="A34" s="1" t="s">
        <v>40</v>
      </c>
      <c r="B34" s="2">
        <v>63</v>
      </c>
      <c r="C34" s="2">
        <v>7</v>
      </c>
      <c r="D34" s="2">
        <v>56</v>
      </c>
      <c r="E34" s="2">
        <v>13</v>
      </c>
      <c r="F34" s="2">
        <v>11</v>
      </c>
      <c r="G34" s="2">
        <v>7</v>
      </c>
      <c r="H34" s="2">
        <v>10</v>
      </c>
      <c r="I34" s="2">
        <v>3</v>
      </c>
      <c r="J34" s="2">
        <v>3</v>
      </c>
      <c r="K34" s="2">
        <v>1</v>
      </c>
      <c r="L34" s="2">
        <v>2</v>
      </c>
      <c r="M34" s="2">
        <v>4</v>
      </c>
      <c r="N34" s="2">
        <v>2</v>
      </c>
      <c r="O34" s="2">
        <v>4</v>
      </c>
      <c r="P34" s="2">
        <v>3</v>
      </c>
    </row>
    <row r="35" spans="1:16">
      <c r="A35" s="1" t="s">
        <v>48</v>
      </c>
      <c r="B35" s="2">
        <v>55</v>
      </c>
      <c r="C35" s="2">
        <v>4</v>
      </c>
      <c r="D35" s="2">
        <v>51</v>
      </c>
      <c r="E35" s="2">
        <v>6</v>
      </c>
      <c r="F35" s="2">
        <v>10</v>
      </c>
      <c r="G35" s="2">
        <v>8</v>
      </c>
      <c r="H35" s="2">
        <v>5</v>
      </c>
      <c r="I35" s="2">
        <v>5</v>
      </c>
      <c r="J35" s="2">
        <v>8</v>
      </c>
      <c r="K35" s="2">
        <v>0</v>
      </c>
      <c r="L35" s="2">
        <v>0</v>
      </c>
      <c r="M35" s="2">
        <v>1</v>
      </c>
      <c r="N35" s="2">
        <v>3</v>
      </c>
      <c r="O35" s="2">
        <v>6</v>
      </c>
      <c r="P35" s="2">
        <v>3</v>
      </c>
    </row>
    <row r="36" spans="1:16">
      <c r="A36" s="1" t="s">
        <v>37</v>
      </c>
      <c r="B36" s="2">
        <v>50</v>
      </c>
      <c r="C36" s="2">
        <v>4</v>
      </c>
      <c r="D36" s="2">
        <v>46</v>
      </c>
      <c r="E36" s="2">
        <v>0</v>
      </c>
      <c r="F36" s="2">
        <v>5</v>
      </c>
      <c r="G36" s="2">
        <v>11</v>
      </c>
      <c r="H36" s="2">
        <v>7</v>
      </c>
      <c r="I36" s="2">
        <v>5</v>
      </c>
      <c r="J36" s="2">
        <v>10</v>
      </c>
      <c r="K36" s="2">
        <v>1</v>
      </c>
      <c r="L36" s="2">
        <v>0</v>
      </c>
      <c r="M36" s="2">
        <v>0</v>
      </c>
      <c r="N36" s="2">
        <v>6</v>
      </c>
      <c r="O36" s="2">
        <v>5</v>
      </c>
      <c r="P36" s="2">
        <v>0</v>
      </c>
    </row>
    <row r="37" spans="1:16">
      <c r="A37" s="1" t="s">
        <v>30</v>
      </c>
      <c r="B37" s="2">
        <v>48</v>
      </c>
      <c r="C37" s="2">
        <v>14</v>
      </c>
      <c r="D37" s="2">
        <v>34</v>
      </c>
      <c r="E37" s="2">
        <v>1</v>
      </c>
      <c r="F37" s="2">
        <v>8</v>
      </c>
      <c r="G37" s="2">
        <v>11</v>
      </c>
      <c r="H37" s="2">
        <v>5</v>
      </c>
      <c r="I37" s="2">
        <v>1</v>
      </c>
      <c r="J37" s="2">
        <v>1</v>
      </c>
      <c r="K37" s="2">
        <v>0</v>
      </c>
      <c r="L37" s="2">
        <v>3</v>
      </c>
      <c r="M37" s="2">
        <v>0</v>
      </c>
      <c r="N37" s="2">
        <v>7</v>
      </c>
      <c r="O37" s="2">
        <v>7</v>
      </c>
      <c r="P37" s="2">
        <v>4</v>
      </c>
    </row>
    <row r="38" spans="1:16">
      <c r="A38" s="1" t="s">
        <v>23</v>
      </c>
      <c r="B38" s="2">
        <v>47</v>
      </c>
      <c r="C38" s="2">
        <v>18</v>
      </c>
      <c r="D38" s="2">
        <v>29</v>
      </c>
      <c r="E38" s="2">
        <v>0</v>
      </c>
      <c r="F38" s="2">
        <v>7</v>
      </c>
      <c r="G38" s="2">
        <v>7</v>
      </c>
      <c r="H38" s="2">
        <v>4</v>
      </c>
      <c r="I38" s="2">
        <v>2</v>
      </c>
      <c r="J38" s="2">
        <v>2</v>
      </c>
      <c r="K38" s="2">
        <v>7</v>
      </c>
      <c r="L38" s="2">
        <v>0</v>
      </c>
      <c r="M38" s="2">
        <v>4</v>
      </c>
      <c r="N38" s="2">
        <v>3</v>
      </c>
      <c r="O38" s="2">
        <v>4</v>
      </c>
      <c r="P38" s="2">
        <v>7</v>
      </c>
    </row>
    <row r="39" spans="1:16">
      <c r="A39" s="1" t="s">
        <v>19</v>
      </c>
      <c r="B39" s="2">
        <v>34</v>
      </c>
      <c r="C39" s="2">
        <v>2</v>
      </c>
      <c r="D39" s="2">
        <v>32</v>
      </c>
      <c r="E39" s="2">
        <v>2</v>
      </c>
      <c r="F39" s="2">
        <v>1</v>
      </c>
      <c r="G39" s="2">
        <v>0</v>
      </c>
      <c r="H39" s="2">
        <v>1</v>
      </c>
      <c r="I39" s="2">
        <v>2</v>
      </c>
      <c r="J39" s="2">
        <v>17</v>
      </c>
      <c r="K39" s="2">
        <v>1</v>
      </c>
      <c r="L39" s="2">
        <v>0</v>
      </c>
      <c r="M39" s="2">
        <v>4</v>
      </c>
      <c r="N39" s="2">
        <v>1</v>
      </c>
      <c r="O39" s="2">
        <v>4</v>
      </c>
      <c r="P39" s="2">
        <v>1</v>
      </c>
    </row>
    <row r="40" spans="1:16">
      <c r="A40" s="1" t="s">
        <v>42</v>
      </c>
      <c r="B40" s="2">
        <v>34</v>
      </c>
      <c r="C40" s="2">
        <v>4</v>
      </c>
      <c r="D40" s="2">
        <v>30</v>
      </c>
      <c r="E40" s="2">
        <v>0</v>
      </c>
      <c r="F40" s="2">
        <v>2</v>
      </c>
      <c r="G40" s="2">
        <v>15</v>
      </c>
      <c r="H40" s="2">
        <v>2</v>
      </c>
      <c r="I40" s="2">
        <v>3</v>
      </c>
      <c r="J40" s="2">
        <v>0</v>
      </c>
      <c r="K40" s="2">
        <v>0</v>
      </c>
      <c r="L40" s="2">
        <v>0</v>
      </c>
      <c r="M40" s="2">
        <v>5</v>
      </c>
      <c r="N40" s="2">
        <v>0</v>
      </c>
      <c r="O40" s="2">
        <v>2</v>
      </c>
      <c r="P40" s="2">
        <v>5</v>
      </c>
    </row>
    <row r="41" spans="1:16">
      <c r="A41" s="1" t="s">
        <v>47</v>
      </c>
      <c r="B41" s="2">
        <v>34</v>
      </c>
      <c r="C41" s="2">
        <v>3</v>
      </c>
      <c r="D41" s="2">
        <v>31</v>
      </c>
      <c r="E41" s="2">
        <v>7</v>
      </c>
      <c r="F41" s="2">
        <v>11</v>
      </c>
      <c r="G41" s="2">
        <v>1</v>
      </c>
      <c r="H41" s="2">
        <v>3</v>
      </c>
      <c r="I41" s="2">
        <v>2</v>
      </c>
      <c r="J41" s="2">
        <v>1</v>
      </c>
      <c r="K41" s="2">
        <v>1</v>
      </c>
      <c r="L41" s="2">
        <v>0</v>
      </c>
      <c r="M41" s="2">
        <v>0</v>
      </c>
      <c r="N41" s="2">
        <v>6</v>
      </c>
      <c r="O41" s="2">
        <v>1</v>
      </c>
      <c r="P41" s="2">
        <v>1</v>
      </c>
    </row>
    <row r="42" spans="1:16">
      <c r="A42" s="1" t="s">
        <v>55</v>
      </c>
      <c r="B42" s="2">
        <v>32</v>
      </c>
      <c r="C42" s="2">
        <v>1</v>
      </c>
      <c r="D42" s="2">
        <v>31</v>
      </c>
      <c r="E42" s="2">
        <v>0</v>
      </c>
      <c r="F42" s="2">
        <v>4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1</v>
      </c>
      <c r="N42" s="2">
        <v>7</v>
      </c>
      <c r="O42" s="2">
        <v>18</v>
      </c>
      <c r="P42" s="2">
        <v>1</v>
      </c>
    </row>
    <row r="43" spans="1:16">
      <c r="A43" s="1" t="s">
        <v>54</v>
      </c>
      <c r="B43" s="2">
        <v>31</v>
      </c>
      <c r="C43" s="2">
        <v>0</v>
      </c>
      <c r="D43" s="2">
        <v>31</v>
      </c>
      <c r="E43" s="2">
        <v>0</v>
      </c>
      <c r="F43" s="2">
        <v>0</v>
      </c>
      <c r="G43" s="2">
        <v>1</v>
      </c>
      <c r="H43" s="2">
        <v>8</v>
      </c>
      <c r="I43" s="2">
        <v>0</v>
      </c>
      <c r="J43" s="2">
        <v>15</v>
      </c>
      <c r="K43" s="2">
        <v>1</v>
      </c>
      <c r="L43" s="2">
        <v>0</v>
      </c>
      <c r="M43" s="2">
        <v>0</v>
      </c>
      <c r="N43" s="2">
        <v>0</v>
      </c>
      <c r="O43" s="2">
        <v>1</v>
      </c>
      <c r="P43" s="2">
        <v>5</v>
      </c>
    </row>
    <row r="44" spans="1:16">
      <c r="A44" s="1" t="s">
        <v>21</v>
      </c>
      <c r="B44" s="2">
        <v>11</v>
      </c>
      <c r="C44" s="2">
        <v>0</v>
      </c>
      <c r="D44" s="2">
        <v>11</v>
      </c>
      <c r="E44" s="2">
        <v>0</v>
      </c>
      <c r="F44" s="2">
        <v>0</v>
      </c>
      <c r="G44" s="2">
        <v>3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4</v>
      </c>
      <c r="N44" s="2">
        <v>4</v>
      </c>
      <c r="O44" s="2">
        <v>0</v>
      </c>
      <c r="P44" s="2">
        <v>0</v>
      </c>
    </row>
    <row r="45" spans="1:16">
      <c r="A45" s="1" t="s">
        <v>39</v>
      </c>
      <c r="B45" s="2">
        <v>6</v>
      </c>
      <c r="C45" s="2">
        <v>1</v>
      </c>
      <c r="D45" s="2">
        <v>5</v>
      </c>
      <c r="E45" s="2">
        <v>0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2</v>
      </c>
      <c r="N45" s="2">
        <v>2</v>
      </c>
      <c r="O45" s="2">
        <v>0</v>
      </c>
      <c r="P45" s="2">
        <v>0</v>
      </c>
    </row>
    <row r="46" spans="1:16">
      <c r="A46" s="1" t="s">
        <v>52</v>
      </c>
      <c r="B46" s="2">
        <v>4</v>
      </c>
      <c r="C46" s="2">
        <v>1</v>
      </c>
      <c r="D46" s="2">
        <v>3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1</v>
      </c>
      <c r="K46" s="2">
        <v>1</v>
      </c>
      <c r="L46" s="2">
        <v>0</v>
      </c>
      <c r="M46" s="2">
        <v>1</v>
      </c>
      <c r="N46" s="2">
        <v>1</v>
      </c>
      <c r="O46" s="2">
        <v>0</v>
      </c>
      <c r="P46" s="2">
        <v>0</v>
      </c>
    </row>
    <row r="47" spans="1:16">
      <c r="A47" s="1" t="s">
        <v>61</v>
      </c>
      <c r="B47" s="2">
        <v>3</v>
      </c>
      <c r="C47" s="2">
        <v>0</v>
      </c>
      <c r="D47" s="2">
        <v>3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3</v>
      </c>
      <c r="P47" s="2">
        <v>0</v>
      </c>
    </row>
    <row r="48" spans="1:16">
      <c r="A48" s="1" t="s">
        <v>31</v>
      </c>
      <c r="B48" s="2">
        <v>2</v>
      </c>
      <c r="C48" s="2">
        <v>1</v>
      </c>
      <c r="D48" s="2">
        <v>1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1</v>
      </c>
      <c r="P48" s="2">
        <v>0</v>
      </c>
    </row>
    <row r="49" spans="1:16">
      <c r="A49" s="1" t="s">
        <v>56</v>
      </c>
      <c r="B49" s="2">
        <v>2</v>
      </c>
      <c r="C49" s="2">
        <v>0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2</v>
      </c>
    </row>
    <row r="50" spans="1:16">
      <c r="A50" s="1" t="s">
        <v>63</v>
      </c>
      <c r="B50" s="2">
        <v>1</v>
      </c>
      <c r="C50" s="2">
        <v>0</v>
      </c>
      <c r="D50" s="2">
        <v>1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</row>
    <row r="51" spans="1:16">
      <c r="A51" s="1" t="s">
        <v>138</v>
      </c>
      <c r="B51">
        <f>AVERAGE(B3:B50)</f>
        <v>288.64583333333331</v>
      </c>
    </row>
    <row r="52" spans="1:16">
      <c r="A52" s="1" t="s">
        <v>139</v>
      </c>
      <c r="B52">
        <f>STDEVP(B9:B50)</f>
        <v>173.77193494390761</v>
      </c>
    </row>
  </sheetData>
  <sortState ref="A2:P49">
    <sortCondition descending="1" ref="B2:B49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P38"/>
  <sheetViews>
    <sheetView topLeftCell="A20" workbookViewId="0">
      <selection activeCell="A43" sqref="A43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11" t="s">
        <v>64</v>
      </c>
      <c r="B2" s="11">
        <v>465</v>
      </c>
      <c r="C2" s="11">
        <v>84</v>
      </c>
      <c r="D2" s="11">
        <v>381</v>
      </c>
      <c r="E2" s="11">
        <v>75</v>
      </c>
      <c r="F2" s="11">
        <v>25</v>
      </c>
      <c r="G2" s="11">
        <v>44</v>
      </c>
      <c r="H2" s="11">
        <v>62</v>
      </c>
      <c r="I2" s="11">
        <v>6</v>
      </c>
      <c r="J2" s="11">
        <v>12</v>
      </c>
      <c r="K2" s="11">
        <v>8</v>
      </c>
      <c r="L2" s="11">
        <v>9</v>
      </c>
      <c r="M2" s="11">
        <v>35</v>
      </c>
      <c r="N2" s="11">
        <v>47</v>
      </c>
      <c r="O2" s="11">
        <v>109</v>
      </c>
      <c r="P2" s="11">
        <v>33</v>
      </c>
    </row>
    <row r="3" spans="1:16">
      <c r="A3" t="s">
        <v>53</v>
      </c>
      <c r="B3">
        <v>98</v>
      </c>
      <c r="C3">
        <v>14</v>
      </c>
      <c r="D3">
        <v>84</v>
      </c>
      <c r="E3">
        <v>12</v>
      </c>
      <c r="F3">
        <v>3</v>
      </c>
      <c r="G3">
        <v>11</v>
      </c>
      <c r="H3">
        <v>17</v>
      </c>
      <c r="I3">
        <v>2</v>
      </c>
      <c r="J3">
        <v>3</v>
      </c>
      <c r="K3">
        <v>0</v>
      </c>
      <c r="L3">
        <v>3</v>
      </c>
      <c r="M3">
        <v>9</v>
      </c>
      <c r="N3">
        <v>4</v>
      </c>
      <c r="O3">
        <v>31</v>
      </c>
      <c r="P3">
        <v>3</v>
      </c>
    </row>
    <row r="4" spans="1:16">
      <c r="A4" t="s">
        <v>50</v>
      </c>
      <c r="B4">
        <v>71</v>
      </c>
      <c r="C4">
        <v>16</v>
      </c>
      <c r="D4">
        <v>55</v>
      </c>
      <c r="E4">
        <v>12</v>
      </c>
      <c r="F4">
        <v>4</v>
      </c>
      <c r="G4">
        <v>10</v>
      </c>
      <c r="H4">
        <v>10</v>
      </c>
      <c r="I4">
        <v>2</v>
      </c>
      <c r="J4">
        <v>4</v>
      </c>
      <c r="K4">
        <v>2</v>
      </c>
      <c r="L4">
        <v>0</v>
      </c>
      <c r="M4">
        <v>8</v>
      </c>
      <c r="N4">
        <v>5</v>
      </c>
      <c r="O4">
        <v>9</v>
      </c>
      <c r="P4">
        <v>5</v>
      </c>
    </row>
    <row r="5" spans="1:16">
      <c r="A5" t="s">
        <v>51</v>
      </c>
      <c r="B5">
        <v>41</v>
      </c>
      <c r="C5">
        <v>7</v>
      </c>
      <c r="D5">
        <v>34</v>
      </c>
      <c r="E5">
        <v>5</v>
      </c>
      <c r="F5">
        <v>2</v>
      </c>
      <c r="G5">
        <v>3</v>
      </c>
      <c r="H5">
        <v>2</v>
      </c>
      <c r="I5">
        <v>0</v>
      </c>
      <c r="J5">
        <v>1</v>
      </c>
      <c r="K5">
        <v>0</v>
      </c>
      <c r="L5">
        <v>3</v>
      </c>
      <c r="M5">
        <v>6</v>
      </c>
      <c r="N5">
        <v>7</v>
      </c>
      <c r="O5">
        <v>11</v>
      </c>
      <c r="P5">
        <v>1</v>
      </c>
    </row>
    <row r="6" spans="1:16">
      <c r="A6" t="s">
        <v>43</v>
      </c>
      <c r="B6">
        <v>29</v>
      </c>
      <c r="C6">
        <v>7</v>
      </c>
      <c r="D6">
        <v>22</v>
      </c>
      <c r="E6">
        <v>6</v>
      </c>
      <c r="F6">
        <v>1</v>
      </c>
      <c r="G6">
        <v>2</v>
      </c>
      <c r="H6">
        <v>4</v>
      </c>
      <c r="I6">
        <v>0</v>
      </c>
      <c r="J6">
        <v>0</v>
      </c>
      <c r="K6">
        <v>1</v>
      </c>
      <c r="L6">
        <v>0</v>
      </c>
      <c r="M6">
        <v>0</v>
      </c>
      <c r="N6">
        <v>1</v>
      </c>
      <c r="O6">
        <v>10</v>
      </c>
      <c r="P6">
        <v>4</v>
      </c>
    </row>
    <row r="7" spans="1:16">
      <c r="A7" t="s">
        <v>26</v>
      </c>
      <c r="B7">
        <v>23</v>
      </c>
      <c r="C7">
        <v>6</v>
      </c>
      <c r="D7">
        <v>17</v>
      </c>
      <c r="E7">
        <v>4</v>
      </c>
      <c r="F7">
        <v>1</v>
      </c>
      <c r="G7">
        <v>0</v>
      </c>
      <c r="H7">
        <v>6</v>
      </c>
      <c r="I7">
        <v>0</v>
      </c>
      <c r="J7">
        <v>0</v>
      </c>
      <c r="K7">
        <v>0</v>
      </c>
      <c r="L7">
        <v>0</v>
      </c>
      <c r="M7">
        <v>2</v>
      </c>
      <c r="N7">
        <v>3</v>
      </c>
      <c r="O7">
        <v>6</v>
      </c>
      <c r="P7">
        <v>1</v>
      </c>
    </row>
    <row r="8" spans="1:16">
      <c r="A8" t="s">
        <v>46</v>
      </c>
      <c r="B8">
        <v>21</v>
      </c>
      <c r="C8">
        <v>1</v>
      </c>
      <c r="D8">
        <v>20</v>
      </c>
      <c r="E8">
        <v>15</v>
      </c>
      <c r="F8">
        <v>1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2</v>
      </c>
      <c r="O8">
        <v>0</v>
      </c>
      <c r="P8">
        <v>1</v>
      </c>
    </row>
    <row r="9" spans="1:16">
      <c r="A9" t="s">
        <v>20</v>
      </c>
      <c r="B9">
        <v>20</v>
      </c>
      <c r="C9">
        <v>2</v>
      </c>
      <c r="D9">
        <v>18</v>
      </c>
      <c r="E9">
        <v>3</v>
      </c>
      <c r="F9">
        <v>1</v>
      </c>
      <c r="G9">
        <v>2</v>
      </c>
      <c r="H9">
        <v>5</v>
      </c>
      <c r="I9">
        <v>0</v>
      </c>
      <c r="J9">
        <v>0</v>
      </c>
      <c r="K9">
        <v>0</v>
      </c>
      <c r="L9">
        <v>0</v>
      </c>
      <c r="M9">
        <v>0</v>
      </c>
      <c r="N9">
        <v>5</v>
      </c>
      <c r="O9">
        <v>3</v>
      </c>
      <c r="P9">
        <v>1</v>
      </c>
    </row>
    <row r="10" spans="1:16">
      <c r="A10" t="s">
        <v>18</v>
      </c>
      <c r="B10">
        <v>18</v>
      </c>
      <c r="C10">
        <v>1</v>
      </c>
      <c r="D10">
        <v>17</v>
      </c>
      <c r="E10">
        <v>2</v>
      </c>
      <c r="F10">
        <v>1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9</v>
      </c>
      <c r="O10">
        <v>3</v>
      </c>
      <c r="P10">
        <v>1</v>
      </c>
    </row>
    <row r="11" spans="1:16">
      <c r="A11" t="s">
        <v>34</v>
      </c>
      <c r="B11">
        <v>18</v>
      </c>
      <c r="C11">
        <v>5</v>
      </c>
      <c r="D11">
        <v>13</v>
      </c>
      <c r="E11">
        <v>1</v>
      </c>
      <c r="F11">
        <v>1</v>
      </c>
      <c r="G11">
        <v>4</v>
      </c>
      <c r="H11">
        <v>0</v>
      </c>
      <c r="I11">
        <v>0</v>
      </c>
      <c r="J11">
        <v>0</v>
      </c>
      <c r="K11">
        <v>1</v>
      </c>
      <c r="L11">
        <v>0</v>
      </c>
      <c r="M11">
        <v>1</v>
      </c>
      <c r="N11">
        <v>0</v>
      </c>
      <c r="O11">
        <v>6</v>
      </c>
      <c r="P11">
        <v>4</v>
      </c>
    </row>
    <row r="12" spans="1:16">
      <c r="A12" t="s">
        <v>16</v>
      </c>
      <c r="B12">
        <v>16</v>
      </c>
      <c r="C12">
        <v>3</v>
      </c>
      <c r="D12">
        <v>13</v>
      </c>
      <c r="E12">
        <v>1</v>
      </c>
      <c r="F12">
        <v>5</v>
      </c>
      <c r="G12">
        <v>0</v>
      </c>
      <c r="H12">
        <v>0</v>
      </c>
      <c r="I12">
        <v>1</v>
      </c>
      <c r="J12">
        <v>1</v>
      </c>
      <c r="K12">
        <v>2</v>
      </c>
      <c r="L12">
        <v>0</v>
      </c>
      <c r="M12">
        <v>0</v>
      </c>
      <c r="N12">
        <v>5</v>
      </c>
      <c r="O12">
        <v>1</v>
      </c>
      <c r="P12">
        <v>0</v>
      </c>
    </row>
    <row r="13" spans="1:16">
      <c r="A13" t="s">
        <v>36</v>
      </c>
      <c r="B13">
        <v>14</v>
      </c>
      <c r="C13">
        <v>4</v>
      </c>
      <c r="D13">
        <v>10</v>
      </c>
      <c r="E13">
        <v>0</v>
      </c>
      <c r="F13">
        <v>0</v>
      </c>
      <c r="G13">
        <v>3</v>
      </c>
      <c r="H13">
        <v>1</v>
      </c>
      <c r="I13">
        <v>0</v>
      </c>
      <c r="J13">
        <v>0</v>
      </c>
      <c r="K13">
        <v>0</v>
      </c>
      <c r="L13">
        <v>0</v>
      </c>
      <c r="M13">
        <v>3</v>
      </c>
      <c r="N13">
        <v>1</v>
      </c>
      <c r="O13">
        <v>1</v>
      </c>
      <c r="P13">
        <v>5</v>
      </c>
    </row>
    <row r="14" spans="1:16">
      <c r="A14" t="s">
        <v>38</v>
      </c>
      <c r="B14">
        <v>12</v>
      </c>
      <c r="C14">
        <v>1</v>
      </c>
      <c r="D14">
        <v>11</v>
      </c>
      <c r="E14">
        <v>3</v>
      </c>
      <c r="F14">
        <v>0</v>
      </c>
      <c r="G14">
        <v>3</v>
      </c>
      <c r="H14">
        <v>0</v>
      </c>
      <c r="I14">
        <v>0</v>
      </c>
      <c r="J14">
        <v>1</v>
      </c>
      <c r="K14">
        <v>0</v>
      </c>
      <c r="L14">
        <v>0</v>
      </c>
      <c r="M14">
        <v>1</v>
      </c>
      <c r="N14">
        <v>0</v>
      </c>
      <c r="O14">
        <v>3</v>
      </c>
      <c r="P14">
        <v>1</v>
      </c>
    </row>
    <row r="15" spans="1:16">
      <c r="A15" t="s">
        <v>48</v>
      </c>
      <c r="B15">
        <v>12</v>
      </c>
      <c r="C15">
        <v>2</v>
      </c>
      <c r="D15">
        <v>10</v>
      </c>
      <c r="E15">
        <v>1</v>
      </c>
      <c r="F15">
        <v>0</v>
      </c>
      <c r="G15">
        <v>0</v>
      </c>
      <c r="H15">
        <v>3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7</v>
      </c>
      <c r="P15">
        <v>0</v>
      </c>
    </row>
    <row r="16" spans="1:16">
      <c r="A16" t="s">
        <v>41</v>
      </c>
      <c r="B16">
        <v>10</v>
      </c>
      <c r="C16">
        <v>2</v>
      </c>
      <c r="D16">
        <v>8</v>
      </c>
      <c r="E16">
        <v>1</v>
      </c>
      <c r="F16">
        <v>1</v>
      </c>
      <c r="G16">
        <v>1</v>
      </c>
      <c r="H16">
        <v>0</v>
      </c>
      <c r="I16">
        <v>0</v>
      </c>
      <c r="J16">
        <v>1</v>
      </c>
      <c r="K16">
        <v>2</v>
      </c>
      <c r="L16">
        <v>0</v>
      </c>
      <c r="M16">
        <v>0</v>
      </c>
      <c r="N16">
        <v>0</v>
      </c>
      <c r="O16">
        <v>3</v>
      </c>
      <c r="P16">
        <v>1</v>
      </c>
    </row>
    <row r="17" spans="1:16">
      <c r="A17" t="s">
        <v>30</v>
      </c>
      <c r="B17">
        <v>9</v>
      </c>
      <c r="C17">
        <v>2</v>
      </c>
      <c r="D17">
        <v>7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3</v>
      </c>
      <c r="O17">
        <v>1</v>
      </c>
      <c r="P17">
        <v>3</v>
      </c>
    </row>
    <row r="18" spans="1:16">
      <c r="A18" t="s">
        <v>35</v>
      </c>
      <c r="B18">
        <v>9</v>
      </c>
      <c r="C18">
        <v>0</v>
      </c>
      <c r="D18">
        <v>9</v>
      </c>
      <c r="E18">
        <v>0</v>
      </c>
      <c r="F18">
        <v>0</v>
      </c>
      <c r="G18">
        <v>0</v>
      </c>
      <c r="H18">
        <v>7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1</v>
      </c>
      <c r="P18">
        <v>0</v>
      </c>
    </row>
    <row r="19" spans="1:16">
      <c r="A19" t="s">
        <v>49</v>
      </c>
      <c r="B19">
        <v>6</v>
      </c>
      <c r="C19">
        <v>2</v>
      </c>
      <c r="D19">
        <v>4</v>
      </c>
      <c r="E19">
        <v>1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2</v>
      </c>
      <c r="M19">
        <v>0</v>
      </c>
      <c r="N19">
        <v>0</v>
      </c>
      <c r="O19">
        <v>1</v>
      </c>
      <c r="P19">
        <v>1</v>
      </c>
    </row>
    <row r="20" spans="1:16">
      <c r="A20" t="s">
        <v>58</v>
      </c>
      <c r="B20">
        <v>5</v>
      </c>
      <c r="C20">
        <v>1</v>
      </c>
      <c r="D20">
        <v>4</v>
      </c>
      <c r="E20">
        <v>2</v>
      </c>
      <c r="F20">
        <v>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t="s">
        <v>17</v>
      </c>
      <c r="B21">
        <v>4</v>
      </c>
      <c r="C21">
        <v>3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4</v>
      </c>
      <c r="P21">
        <v>0</v>
      </c>
    </row>
    <row r="22" spans="1:16">
      <c r="A22" t="s">
        <v>27</v>
      </c>
      <c r="B22">
        <v>4</v>
      </c>
      <c r="C22">
        <v>2</v>
      </c>
      <c r="D22">
        <v>2</v>
      </c>
      <c r="E22">
        <v>1</v>
      </c>
      <c r="F22">
        <v>0</v>
      </c>
      <c r="G22">
        <v>0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2</v>
      </c>
      <c r="P22">
        <v>0</v>
      </c>
    </row>
    <row r="23" spans="1:16">
      <c r="A23" t="s">
        <v>28</v>
      </c>
      <c r="B23">
        <v>3</v>
      </c>
      <c r="C23">
        <v>0</v>
      </c>
      <c r="D23">
        <v>3</v>
      </c>
      <c r="E23">
        <v>2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0</v>
      </c>
    </row>
    <row r="24" spans="1:16">
      <c r="A24" t="s">
        <v>32</v>
      </c>
      <c r="B24">
        <v>3</v>
      </c>
      <c r="C24">
        <v>2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1</v>
      </c>
      <c r="O24">
        <v>1</v>
      </c>
      <c r="P24">
        <v>0</v>
      </c>
    </row>
    <row r="25" spans="1:16">
      <c r="A25" t="s">
        <v>33</v>
      </c>
      <c r="B25">
        <v>3</v>
      </c>
      <c r="C25">
        <v>0</v>
      </c>
      <c r="D25">
        <v>3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1</v>
      </c>
      <c r="P25">
        <v>0</v>
      </c>
    </row>
    <row r="26" spans="1:16">
      <c r="A26" t="s">
        <v>60</v>
      </c>
      <c r="B26">
        <v>3</v>
      </c>
      <c r="C26">
        <v>0</v>
      </c>
      <c r="D26">
        <v>3</v>
      </c>
      <c r="E26">
        <v>0</v>
      </c>
      <c r="F26">
        <v>0</v>
      </c>
      <c r="G26">
        <v>0</v>
      </c>
      <c r="H26">
        <v>3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>
      <c r="A27" t="s">
        <v>15</v>
      </c>
      <c r="B27">
        <v>2</v>
      </c>
      <c r="C27">
        <v>1</v>
      </c>
      <c r="D27">
        <v>1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</row>
    <row r="28" spans="1:16">
      <c r="A28" t="s">
        <v>40</v>
      </c>
      <c r="B28">
        <v>2</v>
      </c>
      <c r="C28">
        <v>0</v>
      </c>
      <c r="D28">
        <v>2</v>
      </c>
      <c r="E28">
        <v>0</v>
      </c>
      <c r="F28">
        <v>0</v>
      </c>
      <c r="G28">
        <v>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>
      <c r="A29" t="s">
        <v>42</v>
      </c>
      <c r="B29">
        <v>2</v>
      </c>
      <c r="C29">
        <v>0</v>
      </c>
      <c r="D29">
        <v>2</v>
      </c>
      <c r="E29">
        <v>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>
      <c r="A30" t="s">
        <v>44</v>
      </c>
      <c r="B30">
        <v>1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  <c r="P30">
        <v>0</v>
      </c>
    </row>
    <row r="31" spans="1:16">
      <c r="A31" t="s">
        <v>23</v>
      </c>
      <c r="B31">
        <v>1</v>
      </c>
      <c r="C31">
        <v>0</v>
      </c>
      <c r="D31">
        <v>1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6">
      <c r="A32" t="s">
        <v>19</v>
      </c>
      <c r="B32">
        <v>1</v>
      </c>
      <c r="C32">
        <v>0</v>
      </c>
      <c r="D32">
        <v>1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</row>
    <row r="33" spans="1:16">
      <c r="A33" t="s">
        <v>22</v>
      </c>
      <c r="B33">
        <v>1</v>
      </c>
      <c r="C33">
        <v>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</row>
    <row r="34" spans="1:16">
      <c r="A34" t="s">
        <v>25</v>
      </c>
      <c r="B34">
        <v>1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</row>
    <row r="35" spans="1:16">
      <c r="A35" t="s">
        <v>29</v>
      </c>
      <c r="B35">
        <v>1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</v>
      </c>
      <c r="P35">
        <v>0</v>
      </c>
    </row>
    <row r="36" spans="1:16">
      <c r="A36" t="s">
        <v>47</v>
      </c>
      <c r="B36">
        <v>1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</v>
      </c>
    </row>
    <row r="37" spans="1:16">
      <c r="A37" t="s">
        <v>138</v>
      </c>
      <c r="B37">
        <f>AVERAGE(B3:B36)</f>
        <v>13.676470588235293</v>
      </c>
    </row>
    <row r="38" spans="1:16">
      <c r="A38" t="s">
        <v>139</v>
      </c>
      <c r="B38">
        <f>STDEVP(B3:B36)</f>
        <v>20.274180317419805</v>
      </c>
    </row>
  </sheetData>
  <sortState ref="A2:P35">
    <sortCondition descending="1" ref="B2:B35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51"/>
  <sheetViews>
    <sheetView topLeftCell="A33" workbookViewId="0">
      <selection activeCell="A49" sqref="A3:B49"/>
    </sheetView>
  </sheetViews>
  <sheetFormatPr baseColWidth="10" defaultColWidth="8.83203125" defaultRowHeight="14" x14ac:dyDescent="0"/>
  <cols>
    <col min="1" max="1" width="42" customWidth="1"/>
  </cols>
  <sheetData>
    <row r="1" spans="1:16" s="10" customFormat="1">
      <c r="A1" s="9" t="s">
        <v>62</v>
      </c>
      <c r="B1" s="9" t="s">
        <v>14</v>
      </c>
      <c r="C1" s="9" t="s">
        <v>4</v>
      </c>
      <c r="D1" s="9" t="s">
        <v>12</v>
      </c>
      <c r="E1" s="9" t="s">
        <v>5</v>
      </c>
      <c r="F1" s="9" t="s">
        <v>3</v>
      </c>
      <c r="G1" s="9" t="s">
        <v>8</v>
      </c>
      <c r="H1" s="9" t="s">
        <v>0</v>
      </c>
      <c r="I1" s="9" t="s">
        <v>9</v>
      </c>
      <c r="J1" s="9" t="s">
        <v>7</v>
      </c>
      <c r="K1" s="9" t="s">
        <v>6</v>
      </c>
      <c r="L1" s="9" t="s">
        <v>1</v>
      </c>
      <c r="M1" s="9" t="s">
        <v>13</v>
      </c>
      <c r="N1" s="9" t="s">
        <v>11</v>
      </c>
      <c r="O1" s="9" t="s">
        <v>10</v>
      </c>
      <c r="P1" s="9" t="s">
        <v>2</v>
      </c>
    </row>
    <row r="2" spans="1:16" s="10" customFormat="1">
      <c r="A2" s="5" t="s">
        <v>64</v>
      </c>
      <c r="B2" s="5">
        <v>11471</v>
      </c>
      <c r="C2" s="5">
        <v>2696</v>
      </c>
      <c r="D2" s="5">
        <v>8775</v>
      </c>
      <c r="E2" s="5">
        <v>912</v>
      </c>
      <c r="F2" s="5">
        <v>1226</v>
      </c>
      <c r="G2" s="5">
        <v>1250</v>
      </c>
      <c r="H2" s="5">
        <v>1222</v>
      </c>
      <c r="I2" s="5">
        <v>694</v>
      </c>
      <c r="J2" s="5">
        <v>593</v>
      </c>
      <c r="K2" s="5">
        <v>572</v>
      </c>
      <c r="L2" s="5">
        <v>629</v>
      </c>
      <c r="M2" s="5">
        <v>900</v>
      </c>
      <c r="N2" s="5">
        <v>1108</v>
      </c>
      <c r="O2" s="5">
        <v>1538</v>
      </c>
      <c r="P2" s="5">
        <v>827</v>
      </c>
    </row>
    <row r="3" spans="1:16">
      <c r="A3" s="1" t="s">
        <v>53</v>
      </c>
      <c r="B3" s="2">
        <v>1315</v>
      </c>
      <c r="C3" s="2">
        <v>162</v>
      </c>
      <c r="D3" s="2">
        <v>1153</v>
      </c>
      <c r="E3" s="2">
        <v>50</v>
      </c>
      <c r="F3" s="2">
        <v>143</v>
      </c>
      <c r="G3" s="2">
        <v>156</v>
      </c>
      <c r="H3" s="2">
        <v>124</v>
      </c>
      <c r="I3" s="2">
        <v>85</v>
      </c>
      <c r="J3" s="2">
        <v>50</v>
      </c>
      <c r="K3" s="2">
        <v>43</v>
      </c>
      <c r="L3" s="2">
        <v>41</v>
      </c>
      <c r="M3" s="2">
        <v>115</v>
      </c>
      <c r="N3" s="2">
        <v>155</v>
      </c>
      <c r="O3" s="2">
        <v>213</v>
      </c>
      <c r="P3" s="2">
        <v>140</v>
      </c>
    </row>
    <row r="4" spans="1:16">
      <c r="A4" s="1" t="s">
        <v>50</v>
      </c>
      <c r="B4" s="2">
        <v>938</v>
      </c>
      <c r="C4" s="2">
        <v>206</v>
      </c>
      <c r="D4" s="2">
        <v>732</v>
      </c>
      <c r="E4" s="2">
        <v>62</v>
      </c>
      <c r="F4" s="2">
        <v>133</v>
      </c>
      <c r="G4" s="2">
        <v>85</v>
      </c>
      <c r="H4" s="2">
        <v>108</v>
      </c>
      <c r="I4" s="2">
        <v>50</v>
      </c>
      <c r="J4" s="2">
        <v>36</v>
      </c>
      <c r="K4" s="2">
        <v>53</v>
      </c>
      <c r="L4" s="2">
        <v>33</v>
      </c>
      <c r="M4" s="2">
        <v>78</v>
      </c>
      <c r="N4" s="2">
        <v>95</v>
      </c>
      <c r="O4" s="2">
        <v>141</v>
      </c>
      <c r="P4" s="2">
        <v>64</v>
      </c>
    </row>
    <row r="5" spans="1:16">
      <c r="A5" s="1" t="s">
        <v>43</v>
      </c>
      <c r="B5" s="2">
        <v>794</v>
      </c>
      <c r="C5" s="2">
        <v>75</v>
      </c>
      <c r="D5" s="2">
        <v>719</v>
      </c>
      <c r="E5" s="2">
        <v>53</v>
      </c>
      <c r="F5" s="2">
        <v>104</v>
      </c>
      <c r="G5" s="2">
        <v>75</v>
      </c>
      <c r="H5" s="2">
        <v>66</v>
      </c>
      <c r="I5" s="2">
        <v>38</v>
      </c>
      <c r="J5" s="2">
        <v>32</v>
      </c>
      <c r="K5" s="2">
        <v>56</v>
      </c>
      <c r="L5" s="2">
        <v>36</v>
      </c>
      <c r="M5" s="2">
        <v>31</v>
      </c>
      <c r="N5" s="2">
        <v>66</v>
      </c>
      <c r="O5" s="2">
        <v>160</v>
      </c>
      <c r="P5" s="2">
        <v>77</v>
      </c>
    </row>
    <row r="6" spans="1:16">
      <c r="A6" s="1" t="s">
        <v>51</v>
      </c>
      <c r="B6" s="2">
        <v>734</v>
      </c>
      <c r="C6" s="2">
        <v>186</v>
      </c>
      <c r="D6" s="2">
        <v>548</v>
      </c>
      <c r="E6" s="2">
        <v>141</v>
      </c>
      <c r="F6" s="2">
        <v>82</v>
      </c>
      <c r="G6" s="2">
        <v>56</v>
      </c>
      <c r="H6" s="2">
        <v>74</v>
      </c>
      <c r="I6" s="2">
        <v>38</v>
      </c>
      <c r="J6" s="2">
        <v>69</v>
      </c>
      <c r="K6" s="2">
        <v>29</v>
      </c>
      <c r="L6" s="2">
        <v>40</v>
      </c>
      <c r="M6" s="2">
        <v>40</v>
      </c>
      <c r="N6" s="2">
        <v>51</v>
      </c>
      <c r="O6" s="2">
        <v>61</v>
      </c>
      <c r="P6" s="2">
        <v>53</v>
      </c>
    </row>
    <row r="7" spans="1:16">
      <c r="A7" s="1" t="s">
        <v>58</v>
      </c>
      <c r="B7" s="2">
        <v>607</v>
      </c>
      <c r="C7" s="2">
        <v>198</v>
      </c>
      <c r="D7" s="2">
        <v>409</v>
      </c>
      <c r="E7" s="2">
        <v>50</v>
      </c>
      <c r="F7" s="2">
        <v>57</v>
      </c>
      <c r="G7" s="2">
        <v>49</v>
      </c>
      <c r="H7" s="2">
        <v>74</v>
      </c>
      <c r="I7" s="2">
        <v>44</v>
      </c>
      <c r="J7" s="2">
        <v>51</v>
      </c>
      <c r="K7" s="2">
        <v>18</v>
      </c>
      <c r="L7" s="2">
        <v>47</v>
      </c>
      <c r="M7" s="2">
        <v>62</v>
      </c>
      <c r="N7" s="2">
        <v>68</v>
      </c>
      <c r="O7" s="2">
        <v>62</v>
      </c>
      <c r="P7" s="2">
        <v>25</v>
      </c>
    </row>
    <row r="8" spans="1:16">
      <c r="A8" s="1" t="s">
        <v>49</v>
      </c>
      <c r="B8" s="2">
        <v>596</v>
      </c>
      <c r="C8" s="2">
        <v>84</v>
      </c>
      <c r="D8" s="2">
        <v>512</v>
      </c>
      <c r="E8" s="2">
        <v>90</v>
      </c>
      <c r="F8" s="2">
        <v>77</v>
      </c>
      <c r="G8" s="2">
        <v>51</v>
      </c>
      <c r="H8" s="2">
        <v>43</v>
      </c>
      <c r="I8" s="2">
        <v>24</v>
      </c>
      <c r="J8" s="2">
        <v>19</v>
      </c>
      <c r="K8" s="2">
        <v>28</v>
      </c>
      <c r="L8" s="2">
        <v>46</v>
      </c>
      <c r="M8" s="2">
        <v>43</v>
      </c>
      <c r="N8" s="2">
        <v>43</v>
      </c>
      <c r="O8" s="2">
        <v>83</v>
      </c>
      <c r="P8" s="2">
        <v>49</v>
      </c>
    </row>
    <row r="9" spans="1:16">
      <c r="A9" s="1" t="s">
        <v>36</v>
      </c>
      <c r="B9" s="2">
        <v>541</v>
      </c>
      <c r="C9" s="2">
        <v>190</v>
      </c>
      <c r="D9" s="2">
        <v>351</v>
      </c>
      <c r="E9" s="2">
        <v>29</v>
      </c>
      <c r="F9" s="2">
        <v>68</v>
      </c>
      <c r="G9" s="2">
        <v>58</v>
      </c>
      <c r="H9" s="2">
        <v>64</v>
      </c>
      <c r="I9" s="2">
        <v>44</v>
      </c>
      <c r="J9" s="2">
        <v>23</v>
      </c>
      <c r="K9" s="2">
        <v>52</v>
      </c>
      <c r="L9" s="2">
        <v>19</v>
      </c>
      <c r="M9" s="2">
        <v>41</v>
      </c>
      <c r="N9" s="2">
        <v>52</v>
      </c>
      <c r="O9" s="2">
        <v>63</v>
      </c>
      <c r="P9" s="2">
        <v>28</v>
      </c>
    </row>
    <row r="10" spans="1:16">
      <c r="A10" s="1" t="s">
        <v>46</v>
      </c>
      <c r="B10" s="2">
        <v>483</v>
      </c>
      <c r="C10" s="2">
        <v>160</v>
      </c>
      <c r="D10" s="2">
        <v>323</v>
      </c>
      <c r="E10" s="2">
        <v>42</v>
      </c>
      <c r="F10" s="2">
        <v>75</v>
      </c>
      <c r="G10" s="2">
        <v>55</v>
      </c>
      <c r="H10" s="2">
        <v>54</v>
      </c>
      <c r="I10" s="2">
        <v>41</v>
      </c>
      <c r="J10" s="2">
        <v>22</v>
      </c>
      <c r="K10" s="2">
        <v>24</v>
      </c>
      <c r="L10" s="2">
        <v>28</v>
      </c>
      <c r="M10" s="2">
        <v>34</v>
      </c>
      <c r="N10" s="2">
        <v>47</v>
      </c>
      <c r="O10" s="2">
        <v>36</v>
      </c>
      <c r="P10" s="2">
        <v>25</v>
      </c>
    </row>
    <row r="11" spans="1:16">
      <c r="A11" s="1" t="s">
        <v>18</v>
      </c>
      <c r="B11" s="2">
        <v>383</v>
      </c>
      <c r="C11" s="2">
        <v>80</v>
      </c>
      <c r="D11" s="2">
        <v>303</v>
      </c>
      <c r="E11" s="2">
        <v>28</v>
      </c>
      <c r="F11" s="2">
        <v>31</v>
      </c>
      <c r="G11" s="2">
        <v>28</v>
      </c>
      <c r="H11" s="2">
        <v>39</v>
      </c>
      <c r="I11" s="2">
        <v>22</v>
      </c>
      <c r="J11" s="2">
        <v>12</v>
      </c>
      <c r="K11" s="2">
        <v>14</v>
      </c>
      <c r="L11" s="2">
        <v>18</v>
      </c>
      <c r="M11" s="2">
        <v>27</v>
      </c>
      <c r="N11" s="2">
        <v>91</v>
      </c>
      <c r="O11" s="2">
        <v>45</v>
      </c>
      <c r="P11" s="2">
        <v>28</v>
      </c>
    </row>
    <row r="12" spans="1:16">
      <c r="A12" s="1" t="s">
        <v>29</v>
      </c>
      <c r="B12" s="2">
        <v>365</v>
      </c>
      <c r="C12" s="2">
        <v>113</v>
      </c>
      <c r="D12" s="2">
        <v>252</v>
      </c>
      <c r="E12" s="2">
        <v>26</v>
      </c>
      <c r="F12" s="2">
        <v>46</v>
      </c>
      <c r="G12" s="2">
        <v>31</v>
      </c>
      <c r="H12" s="2">
        <v>39</v>
      </c>
      <c r="I12" s="2">
        <v>29</v>
      </c>
      <c r="J12" s="2">
        <v>20</v>
      </c>
      <c r="K12" s="2">
        <v>21</v>
      </c>
      <c r="L12" s="2">
        <v>20</v>
      </c>
      <c r="M12" s="2">
        <v>29</v>
      </c>
      <c r="N12" s="2">
        <v>23</v>
      </c>
      <c r="O12" s="2">
        <v>69</v>
      </c>
      <c r="P12" s="2">
        <v>12</v>
      </c>
    </row>
    <row r="13" spans="1:16">
      <c r="A13" s="1" t="s">
        <v>16</v>
      </c>
      <c r="B13" s="2">
        <v>321</v>
      </c>
      <c r="C13" s="2">
        <v>70</v>
      </c>
      <c r="D13" s="2">
        <v>251</v>
      </c>
      <c r="E13" s="2">
        <v>17</v>
      </c>
      <c r="F13" s="2">
        <v>11</v>
      </c>
      <c r="G13" s="2">
        <v>66</v>
      </c>
      <c r="H13" s="2">
        <v>42</v>
      </c>
      <c r="I13" s="2">
        <v>20</v>
      </c>
      <c r="J13" s="2">
        <v>21</v>
      </c>
      <c r="K13" s="2">
        <v>10</v>
      </c>
      <c r="L13" s="2">
        <v>25</v>
      </c>
      <c r="M13" s="2">
        <v>19</v>
      </c>
      <c r="N13" s="2">
        <v>21</v>
      </c>
      <c r="O13" s="2">
        <v>51</v>
      </c>
      <c r="P13" s="2">
        <v>18</v>
      </c>
    </row>
    <row r="14" spans="1:16">
      <c r="A14" s="1" t="s">
        <v>41</v>
      </c>
      <c r="B14" s="2">
        <v>315</v>
      </c>
      <c r="C14" s="2">
        <v>99</v>
      </c>
      <c r="D14" s="2">
        <v>216</v>
      </c>
      <c r="E14" s="2">
        <v>57</v>
      </c>
      <c r="F14" s="2">
        <v>34</v>
      </c>
      <c r="G14" s="2">
        <v>15</v>
      </c>
      <c r="H14" s="2">
        <v>37</v>
      </c>
      <c r="I14" s="2">
        <v>17</v>
      </c>
      <c r="J14" s="2">
        <v>26</v>
      </c>
      <c r="K14" s="2">
        <v>13</v>
      </c>
      <c r="L14" s="2">
        <v>13</v>
      </c>
      <c r="M14" s="2">
        <v>17</v>
      </c>
      <c r="N14" s="2">
        <v>39</v>
      </c>
      <c r="O14" s="2">
        <v>24</v>
      </c>
      <c r="P14" s="2">
        <v>23</v>
      </c>
    </row>
    <row r="15" spans="1:16">
      <c r="A15" s="1" t="s">
        <v>15</v>
      </c>
      <c r="B15" s="2">
        <v>294</v>
      </c>
      <c r="C15" s="2">
        <v>110</v>
      </c>
      <c r="D15" s="2">
        <v>184</v>
      </c>
      <c r="E15" s="2">
        <v>22</v>
      </c>
      <c r="F15" s="2">
        <v>18</v>
      </c>
      <c r="G15" s="2">
        <v>27</v>
      </c>
      <c r="H15" s="2">
        <v>37</v>
      </c>
      <c r="I15" s="2">
        <v>28</v>
      </c>
      <c r="J15" s="2">
        <v>18</v>
      </c>
      <c r="K15" s="2">
        <v>20</v>
      </c>
      <c r="L15" s="2">
        <v>26</v>
      </c>
      <c r="M15" s="2">
        <v>31</v>
      </c>
      <c r="N15" s="2">
        <v>29</v>
      </c>
      <c r="O15" s="2">
        <v>24</v>
      </c>
      <c r="P15" s="2">
        <v>14</v>
      </c>
    </row>
    <row r="16" spans="1:16">
      <c r="A16" s="1" t="s">
        <v>34</v>
      </c>
      <c r="B16" s="2">
        <v>268</v>
      </c>
      <c r="C16" s="2">
        <v>76</v>
      </c>
      <c r="D16" s="2">
        <v>192</v>
      </c>
      <c r="E16" s="2">
        <v>37</v>
      </c>
      <c r="F16" s="2">
        <v>31</v>
      </c>
      <c r="G16" s="2">
        <v>25</v>
      </c>
      <c r="H16" s="2">
        <v>31</v>
      </c>
      <c r="I16" s="2">
        <v>30</v>
      </c>
      <c r="J16" s="2">
        <v>13</v>
      </c>
      <c r="K16" s="2">
        <v>9</v>
      </c>
      <c r="L16" s="2">
        <v>19</v>
      </c>
      <c r="M16" s="2">
        <v>10</v>
      </c>
      <c r="N16" s="2">
        <v>12</v>
      </c>
      <c r="O16" s="2">
        <v>27</v>
      </c>
      <c r="P16" s="2">
        <v>24</v>
      </c>
    </row>
    <row r="17" spans="1:16">
      <c r="A17" s="1" t="s">
        <v>27</v>
      </c>
      <c r="B17" s="2">
        <v>265</v>
      </c>
      <c r="C17" s="2">
        <v>81</v>
      </c>
      <c r="D17" s="2">
        <v>184</v>
      </c>
      <c r="E17" s="2">
        <v>16</v>
      </c>
      <c r="F17" s="2">
        <v>22</v>
      </c>
      <c r="G17" s="2">
        <v>37</v>
      </c>
      <c r="H17" s="2">
        <v>25</v>
      </c>
      <c r="I17" s="2">
        <v>36</v>
      </c>
      <c r="J17" s="2">
        <v>12</v>
      </c>
      <c r="K17" s="2">
        <v>7</v>
      </c>
      <c r="L17" s="2">
        <v>10</v>
      </c>
      <c r="M17" s="2">
        <v>28</v>
      </c>
      <c r="N17" s="2">
        <v>12</v>
      </c>
      <c r="O17" s="2">
        <v>41</v>
      </c>
      <c r="P17" s="2">
        <v>19</v>
      </c>
    </row>
    <row r="18" spans="1:16">
      <c r="A18" s="1" t="s">
        <v>35</v>
      </c>
      <c r="B18" s="2">
        <v>265</v>
      </c>
      <c r="C18" s="2">
        <v>74</v>
      </c>
      <c r="D18" s="2">
        <v>191</v>
      </c>
      <c r="E18" s="2">
        <v>18</v>
      </c>
      <c r="F18" s="2">
        <v>21</v>
      </c>
      <c r="G18" s="2">
        <v>39</v>
      </c>
      <c r="H18" s="2">
        <v>44</v>
      </c>
      <c r="I18" s="2">
        <v>23</v>
      </c>
      <c r="J18" s="2">
        <v>16</v>
      </c>
      <c r="K18" s="2">
        <v>14</v>
      </c>
      <c r="L18" s="2">
        <v>20</v>
      </c>
      <c r="M18" s="2">
        <v>11</v>
      </c>
      <c r="N18" s="2">
        <v>23</v>
      </c>
      <c r="O18" s="2">
        <v>22</v>
      </c>
      <c r="P18" s="2">
        <v>14</v>
      </c>
    </row>
    <row r="19" spans="1:16">
      <c r="A19" s="1" t="s">
        <v>26</v>
      </c>
      <c r="B19" s="2">
        <v>259</v>
      </c>
      <c r="C19" s="2">
        <v>68</v>
      </c>
      <c r="D19" s="2">
        <v>191</v>
      </c>
      <c r="E19" s="2">
        <v>7</v>
      </c>
      <c r="F19" s="2">
        <v>28</v>
      </c>
      <c r="G19" s="2">
        <v>50</v>
      </c>
      <c r="H19" s="2">
        <v>22</v>
      </c>
      <c r="I19" s="2">
        <v>11</v>
      </c>
      <c r="J19" s="2">
        <v>12</v>
      </c>
      <c r="K19" s="2">
        <v>3</v>
      </c>
      <c r="L19" s="2">
        <v>9</v>
      </c>
      <c r="M19" s="2">
        <v>21</v>
      </c>
      <c r="N19" s="2">
        <v>31</v>
      </c>
      <c r="O19" s="2">
        <v>49</v>
      </c>
      <c r="P19" s="2">
        <v>16</v>
      </c>
    </row>
    <row r="20" spans="1:16">
      <c r="A20" s="1" t="s">
        <v>38</v>
      </c>
      <c r="B20" s="2">
        <v>249</v>
      </c>
      <c r="C20" s="2">
        <v>76</v>
      </c>
      <c r="D20" s="2">
        <v>173</v>
      </c>
      <c r="E20" s="2">
        <v>20</v>
      </c>
      <c r="F20" s="2">
        <v>17</v>
      </c>
      <c r="G20" s="2">
        <v>32</v>
      </c>
      <c r="H20" s="2">
        <v>21</v>
      </c>
      <c r="I20" s="2">
        <v>10</v>
      </c>
      <c r="J20" s="2">
        <v>10</v>
      </c>
      <c r="K20" s="2">
        <v>34</v>
      </c>
      <c r="L20" s="2">
        <v>20</v>
      </c>
      <c r="M20" s="2">
        <v>34</v>
      </c>
      <c r="N20" s="2">
        <v>17</v>
      </c>
      <c r="O20" s="2">
        <v>17</v>
      </c>
      <c r="P20" s="2">
        <v>17</v>
      </c>
    </row>
    <row r="21" spans="1:16">
      <c r="A21" s="1" t="s">
        <v>22</v>
      </c>
      <c r="B21" s="2">
        <v>240</v>
      </c>
      <c r="C21" s="2">
        <v>31</v>
      </c>
      <c r="D21" s="2">
        <v>209</v>
      </c>
      <c r="E21" s="2">
        <v>22</v>
      </c>
      <c r="F21" s="2">
        <v>12</v>
      </c>
      <c r="G21" s="2">
        <v>40</v>
      </c>
      <c r="H21" s="2">
        <v>25</v>
      </c>
      <c r="I21" s="2">
        <v>10</v>
      </c>
      <c r="J21" s="2">
        <v>12</v>
      </c>
      <c r="K21" s="2">
        <v>32</v>
      </c>
      <c r="L21" s="2">
        <v>27</v>
      </c>
      <c r="M21" s="2">
        <v>22</v>
      </c>
      <c r="N21" s="2">
        <v>15</v>
      </c>
      <c r="O21" s="2">
        <v>12</v>
      </c>
      <c r="P21" s="2">
        <v>11</v>
      </c>
    </row>
    <row r="22" spans="1:16">
      <c r="A22" s="1" t="s">
        <v>30</v>
      </c>
      <c r="B22" s="2">
        <v>214</v>
      </c>
      <c r="C22" s="2">
        <v>31</v>
      </c>
      <c r="D22" s="2">
        <v>183</v>
      </c>
      <c r="E22" s="2">
        <v>13</v>
      </c>
      <c r="F22" s="2">
        <v>9</v>
      </c>
      <c r="G22" s="2">
        <v>21</v>
      </c>
      <c r="H22" s="2">
        <v>38</v>
      </c>
      <c r="I22" s="2">
        <v>5</v>
      </c>
      <c r="J22" s="2">
        <v>7</v>
      </c>
      <c r="K22" s="2">
        <v>9</v>
      </c>
      <c r="L22" s="2">
        <v>4</v>
      </c>
      <c r="M22" s="2">
        <v>24</v>
      </c>
      <c r="N22" s="2">
        <v>22</v>
      </c>
      <c r="O22" s="2">
        <v>36</v>
      </c>
      <c r="P22" s="2">
        <v>26</v>
      </c>
    </row>
    <row r="23" spans="1:16">
      <c r="A23" s="1" t="s">
        <v>20</v>
      </c>
      <c r="B23" s="2">
        <v>203</v>
      </c>
      <c r="C23" s="2">
        <v>43</v>
      </c>
      <c r="D23" s="2">
        <v>160</v>
      </c>
      <c r="E23" s="2">
        <v>15</v>
      </c>
      <c r="F23" s="2">
        <v>22</v>
      </c>
      <c r="G23" s="2">
        <v>31</v>
      </c>
      <c r="H23" s="2">
        <v>22</v>
      </c>
      <c r="I23" s="2">
        <v>10</v>
      </c>
      <c r="J23" s="2">
        <v>6</v>
      </c>
      <c r="K23" s="2">
        <v>1</v>
      </c>
      <c r="L23" s="2">
        <v>8</v>
      </c>
      <c r="M23" s="2">
        <v>12</v>
      </c>
      <c r="N23" s="2">
        <v>26</v>
      </c>
      <c r="O23" s="2">
        <v>36</v>
      </c>
      <c r="P23" s="2">
        <v>14</v>
      </c>
    </row>
    <row r="24" spans="1:16">
      <c r="A24" s="1" t="s">
        <v>17</v>
      </c>
      <c r="B24" s="2">
        <v>184</v>
      </c>
      <c r="C24" s="2">
        <v>30</v>
      </c>
      <c r="D24" s="2">
        <v>154</v>
      </c>
      <c r="E24" s="2">
        <v>16</v>
      </c>
      <c r="F24" s="2">
        <v>11</v>
      </c>
      <c r="G24" s="2">
        <v>38</v>
      </c>
      <c r="H24" s="2">
        <v>22</v>
      </c>
      <c r="I24" s="2">
        <v>5</v>
      </c>
      <c r="J24" s="2">
        <v>14</v>
      </c>
      <c r="K24" s="2">
        <v>12</v>
      </c>
      <c r="L24" s="2">
        <v>19</v>
      </c>
      <c r="M24" s="2">
        <v>10</v>
      </c>
      <c r="N24" s="2">
        <v>10</v>
      </c>
      <c r="O24" s="2">
        <v>13</v>
      </c>
      <c r="P24" s="2">
        <v>14</v>
      </c>
    </row>
    <row r="25" spans="1:16">
      <c r="A25" s="1" t="s">
        <v>60</v>
      </c>
      <c r="B25" s="2">
        <v>151</v>
      </c>
      <c r="C25" s="2">
        <v>50</v>
      </c>
      <c r="D25" s="2">
        <v>101</v>
      </c>
      <c r="E25" s="2">
        <v>11</v>
      </c>
      <c r="F25" s="2">
        <v>11</v>
      </c>
      <c r="G25" s="2">
        <v>13</v>
      </c>
      <c r="H25" s="2">
        <v>8</v>
      </c>
      <c r="I25" s="2">
        <v>12</v>
      </c>
      <c r="J25" s="2">
        <v>10</v>
      </c>
      <c r="K25" s="2">
        <v>7</v>
      </c>
      <c r="L25" s="2">
        <v>20</v>
      </c>
      <c r="M25" s="2">
        <v>19</v>
      </c>
      <c r="N25" s="2">
        <v>18</v>
      </c>
      <c r="O25" s="2">
        <v>12</v>
      </c>
      <c r="P25" s="2">
        <v>10</v>
      </c>
    </row>
    <row r="26" spans="1:16">
      <c r="A26" s="1" t="s">
        <v>19</v>
      </c>
      <c r="B26" s="2">
        <v>144</v>
      </c>
      <c r="C26" s="2">
        <v>24</v>
      </c>
      <c r="D26" s="2">
        <v>120</v>
      </c>
      <c r="E26" s="2">
        <v>2</v>
      </c>
      <c r="F26" s="2">
        <v>26</v>
      </c>
      <c r="G26" s="2">
        <v>5</v>
      </c>
      <c r="H26" s="2">
        <v>13</v>
      </c>
      <c r="I26" s="2">
        <v>6</v>
      </c>
      <c r="J26" s="2">
        <v>26</v>
      </c>
      <c r="K26" s="2">
        <v>4</v>
      </c>
      <c r="L26" s="2">
        <v>6</v>
      </c>
      <c r="M26" s="2">
        <v>8</v>
      </c>
      <c r="N26" s="2">
        <v>13</v>
      </c>
      <c r="O26" s="2">
        <v>20</v>
      </c>
      <c r="P26" s="2">
        <v>15</v>
      </c>
    </row>
    <row r="27" spans="1:16">
      <c r="A27" s="1" t="s">
        <v>42</v>
      </c>
      <c r="B27" s="2">
        <v>137</v>
      </c>
      <c r="C27" s="2">
        <v>30</v>
      </c>
      <c r="D27" s="2">
        <v>107</v>
      </c>
      <c r="E27" s="2">
        <v>13</v>
      </c>
      <c r="F27" s="2">
        <v>14</v>
      </c>
      <c r="G27" s="2">
        <v>20</v>
      </c>
      <c r="H27" s="2">
        <v>18</v>
      </c>
      <c r="I27" s="2">
        <v>8</v>
      </c>
      <c r="J27" s="2">
        <v>9</v>
      </c>
      <c r="K27" s="2">
        <v>6</v>
      </c>
      <c r="L27" s="2">
        <v>6</v>
      </c>
      <c r="M27" s="2">
        <v>12</v>
      </c>
      <c r="N27" s="2">
        <v>17</v>
      </c>
      <c r="O27" s="2">
        <v>6</v>
      </c>
      <c r="P27" s="2">
        <v>8</v>
      </c>
    </row>
    <row r="28" spans="1:16">
      <c r="A28" s="1" t="s">
        <v>59</v>
      </c>
      <c r="B28" s="2">
        <v>132</v>
      </c>
      <c r="C28" s="2">
        <v>35</v>
      </c>
      <c r="D28" s="2">
        <v>97</v>
      </c>
      <c r="E28" s="2">
        <v>5</v>
      </c>
      <c r="F28" s="2">
        <v>22</v>
      </c>
      <c r="G28" s="2">
        <v>20</v>
      </c>
      <c r="H28" s="2">
        <v>6</v>
      </c>
      <c r="I28" s="2">
        <v>1</v>
      </c>
      <c r="J28" s="2">
        <v>3</v>
      </c>
      <c r="K28" s="2">
        <v>10</v>
      </c>
      <c r="L28" s="2">
        <v>11</v>
      </c>
      <c r="M28" s="2">
        <v>21</v>
      </c>
      <c r="N28" s="2">
        <v>14</v>
      </c>
      <c r="O28" s="2">
        <v>15</v>
      </c>
      <c r="P28" s="2">
        <v>4</v>
      </c>
    </row>
    <row r="29" spans="1:16">
      <c r="A29" s="1" t="s">
        <v>28</v>
      </c>
      <c r="B29" s="2">
        <v>126</v>
      </c>
      <c r="C29" s="2">
        <v>50</v>
      </c>
      <c r="D29" s="2">
        <v>76</v>
      </c>
      <c r="E29" s="2">
        <v>3</v>
      </c>
      <c r="F29" s="2">
        <v>9</v>
      </c>
      <c r="G29" s="2">
        <v>13</v>
      </c>
      <c r="H29" s="2">
        <v>7</v>
      </c>
      <c r="I29" s="2">
        <v>5</v>
      </c>
      <c r="J29" s="2">
        <v>5</v>
      </c>
      <c r="K29" s="2">
        <v>10</v>
      </c>
      <c r="L29" s="2">
        <v>12</v>
      </c>
      <c r="M29" s="2">
        <v>17</v>
      </c>
      <c r="N29" s="2">
        <v>14</v>
      </c>
      <c r="O29" s="2">
        <v>9</v>
      </c>
      <c r="P29" s="2">
        <v>22</v>
      </c>
    </row>
    <row r="30" spans="1:16">
      <c r="A30" s="1" t="s">
        <v>48</v>
      </c>
      <c r="B30" s="2">
        <v>109</v>
      </c>
      <c r="C30" s="2">
        <v>21</v>
      </c>
      <c r="D30" s="2">
        <v>88</v>
      </c>
      <c r="E30" s="2">
        <v>7</v>
      </c>
      <c r="F30" s="2">
        <v>12</v>
      </c>
      <c r="G30" s="2">
        <v>16</v>
      </c>
      <c r="H30" s="2">
        <v>10</v>
      </c>
      <c r="I30" s="2">
        <v>1</v>
      </c>
      <c r="J30" s="2">
        <v>4</v>
      </c>
      <c r="K30" s="2">
        <v>5</v>
      </c>
      <c r="L30" s="2">
        <v>11</v>
      </c>
      <c r="M30" s="2">
        <v>13</v>
      </c>
      <c r="N30" s="2">
        <v>15</v>
      </c>
      <c r="O30" s="2">
        <v>10</v>
      </c>
      <c r="P30" s="2">
        <v>5</v>
      </c>
    </row>
    <row r="31" spans="1:16">
      <c r="A31" s="1" t="s">
        <v>40</v>
      </c>
      <c r="B31" s="2">
        <v>107</v>
      </c>
      <c r="C31" s="2">
        <v>47</v>
      </c>
      <c r="D31" s="2">
        <v>60</v>
      </c>
      <c r="E31" s="2">
        <v>10</v>
      </c>
      <c r="F31" s="2">
        <v>9</v>
      </c>
      <c r="G31" s="2">
        <v>8</v>
      </c>
      <c r="H31" s="2">
        <v>5</v>
      </c>
      <c r="I31" s="2">
        <v>9</v>
      </c>
      <c r="J31" s="2">
        <v>8</v>
      </c>
      <c r="K31" s="2">
        <v>6</v>
      </c>
      <c r="L31" s="2">
        <v>4</v>
      </c>
      <c r="M31" s="2">
        <v>13</v>
      </c>
      <c r="N31" s="2">
        <v>5</v>
      </c>
      <c r="O31" s="2">
        <v>21</v>
      </c>
      <c r="P31" s="2">
        <v>9</v>
      </c>
    </row>
    <row r="32" spans="1:16">
      <c r="A32" s="1" t="s">
        <v>33</v>
      </c>
      <c r="B32" s="2">
        <v>93</v>
      </c>
      <c r="C32" s="2">
        <v>12</v>
      </c>
      <c r="D32" s="2">
        <v>81</v>
      </c>
      <c r="E32" s="2">
        <v>5</v>
      </c>
      <c r="F32" s="2">
        <v>13</v>
      </c>
      <c r="G32" s="2">
        <v>18</v>
      </c>
      <c r="H32" s="2">
        <v>9</v>
      </c>
      <c r="I32" s="2">
        <v>5</v>
      </c>
      <c r="J32" s="2">
        <v>8</v>
      </c>
      <c r="K32" s="2">
        <v>2</v>
      </c>
      <c r="L32" s="2">
        <v>5</v>
      </c>
      <c r="M32" s="2">
        <v>6</v>
      </c>
      <c r="N32" s="2">
        <v>6</v>
      </c>
      <c r="O32" s="2">
        <v>7</v>
      </c>
      <c r="P32" s="2">
        <v>9</v>
      </c>
    </row>
    <row r="33" spans="1:16">
      <c r="A33" s="1" t="s">
        <v>55</v>
      </c>
      <c r="B33" s="2">
        <v>76</v>
      </c>
      <c r="C33" s="2">
        <v>34</v>
      </c>
      <c r="D33" s="2">
        <v>42</v>
      </c>
      <c r="E33" s="2">
        <v>0</v>
      </c>
      <c r="F33" s="2">
        <v>3</v>
      </c>
      <c r="G33" s="2">
        <v>18</v>
      </c>
      <c r="H33" s="2">
        <v>31</v>
      </c>
      <c r="I33" s="2">
        <v>2</v>
      </c>
      <c r="J33" s="2">
        <v>1</v>
      </c>
      <c r="K33" s="2">
        <v>0</v>
      </c>
      <c r="L33" s="2">
        <v>3</v>
      </c>
      <c r="M33" s="2">
        <v>6</v>
      </c>
      <c r="N33" s="2">
        <v>3</v>
      </c>
      <c r="O33" s="2">
        <v>4</v>
      </c>
      <c r="P33" s="2">
        <v>5</v>
      </c>
    </row>
    <row r="34" spans="1:16">
      <c r="A34" s="1" t="s">
        <v>44</v>
      </c>
      <c r="B34" s="2">
        <v>75</v>
      </c>
      <c r="C34" s="2">
        <v>21</v>
      </c>
      <c r="D34" s="2">
        <v>54</v>
      </c>
      <c r="E34" s="2">
        <v>4</v>
      </c>
      <c r="F34" s="2">
        <v>6</v>
      </c>
      <c r="G34" s="2">
        <v>10</v>
      </c>
      <c r="H34" s="2">
        <v>10</v>
      </c>
      <c r="I34" s="2">
        <v>5</v>
      </c>
      <c r="J34" s="2">
        <v>1</v>
      </c>
      <c r="K34" s="2">
        <v>6</v>
      </c>
      <c r="L34" s="2">
        <v>8</v>
      </c>
      <c r="M34" s="2">
        <v>3</v>
      </c>
      <c r="N34" s="2">
        <v>8</v>
      </c>
      <c r="O34" s="2">
        <v>8</v>
      </c>
      <c r="P34" s="2">
        <v>6</v>
      </c>
    </row>
    <row r="35" spans="1:16">
      <c r="A35" s="1" t="s">
        <v>52</v>
      </c>
      <c r="B35" s="2">
        <v>69</v>
      </c>
      <c r="C35" s="2">
        <v>17</v>
      </c>
      <c r="D35" s="2">
        <v>52</v>
      </c>
      <c r="E35" s="2">
        <v>2</v>
      </c>
      <c r="F35" s="2">
        <v>12</v>
      </c>
      <c r="G35" s="2">
        <v>2</v>
      </c>
      <c r="H35" s="2">
        <v>1</v>
      </c>
      <c r="I35" s="2">
        <v>1</v>
      </c>
      <c r="J35" s="2">
        <v>2</v>
      </c>
      <c r="K35" s="2">
        <v>0</v>
      </c>
      <c r="L35" s="2">
        <v>4</v>
      </c>
      <c r="M35" s="2">
        <v>5</v>
      </c>
      <c r="N35" s="2">
        <v>9</v>
      </c>
      <c r="O35" s="2">
        <v>21</v>
      </c>
      <c r="P35" s="2">
        <v>10</v>
      </c>
    </row>
    <row r="36" spans="1:16">
      <c r="A36" s="1" t="s">
        <v>31</v>
      </c>
      <c r="B36" s="2">
        <v>67</v>
      </c>
      <c r="C36" s="2">
        <v>11</v>
      </c>
      <c r="D36" s="2">
        <v>56</v>
      </c>
      <c r="E36" s="2">
        <v>2</v>
      </c>
      <c r="F36" s="2">
        <v>5</v>
      </c>
      <c r="G36" s="2">
        <v>0</v>
      </c>
      <c r="H36" s="2">
        <v>0</v>
      </c>
      <c r="I36" s="2">
        <v>1</v>
      </c>
      <c r="J36" s="2">
        <v>0</v>
      </c>
      <c r="K36" s="2">
        <v>1</v>
      </c>
      <c r="L36" s="2">
        <v>1</v>
      </c>
      <c r="M36" s="2">
        <v>0</v>
      </c>
      <c r="N36" s="2">
        <v>2</v>
      </c>
      <c r="O36" s="2">
        <v>53</v>
      </c>
      <c r="P36" s="2">
        <v>2</v>
      </c>
    </row>
    <row r="37" spans="1:16">
      <c r="A37" s="1" t="s">
        <v>47</v>
      </c>
      <c r="B37" s="2">
        <v>61</v>
      </c>
      <c r="C37" s="2">
        <v>18</v>
      </c>
      <c r="D37" s="2">
        <v>43</v>
      </c>
      <c r="E37" s="2">
        <v>0</v>
      </c>
      <c r="F37" s="2">
        <v>10</v>
      </c>
      <c r="G37" s="2">
        <v>4</v>
      </c>
      <c r="H37" s="2">
        <v>10</v>
      </c>
      <c r="I37" s="2">
        <v>1</v>
      </c>
      <c r="J37" s="2">
        <v>2</v>
      </c>
      <c r="K37" s="2">
        <v>2</v>
      </c>
      <c r="L37" s="2">
        <v>0</v>
      </c>
      <c r="M37" s="2">
        <v>10</v>
      </c>
      <c r="N37" s="2">
        <v>12</v>
      </c>
      <c r="O37" s="2">
        <v>6</v>
      </c>
      <c r="P37" s="2">
        <v>4</v>
      </c>
    </row>
    <row r="38" spans="1:16">
      <c r="A38" s="1" t="s">
        <v>39</v>
      </c>
      <c r="B38" s="2">
        <v>52</v>
      </c>
      <c r="C38" s="2">
        <v>26</v>
      </c>
      <c r="D38" s="2">
        <v>26</v>
      </c>
      <c r="E38" s="2">
        <v>3</v>
      </c>
      <c r="F38" s="2">
        <v>2</v>
      </c>
      <c r="G38" s="2">
        <v>2</v>
      </c>
      <c r="H38" s="2">
        <v>6</v>
      </c>
      <c r="I38" s="2">
        <v>0</v>
      </c>
      <c r="J38" s="2">
        <v>1</v>
      </c>
      <c r="K38" s="2">
        <v>0</v>
      </c>
      <c r="L38" s="2">
        <v>3</v>
      </c>
      <c r="M38" s="2">
        <v>4</v>
      </c>
      <c r="N38" s="2">
        <v>5</v>
      </c>
      <c r="O38" s="2">
        <v>22</v>
      </c>
      <c r="P38" s="2">
        <v>4</v>
      </c>
    </row>
    <row r="39" spans="1:16">
      <c r="A39" s="1" t="s">
        <v>32</v>
      </c>
      <c r="B39" s="2">
        <v>44</v>
      </c>
      <c r="C39" s="2">
        <v>18</v>
      </c>
      <c r="D39" s="2">
        <v>26</v>
      </c>
      <c r="E39" s="2">
        <v>3</v>
      </c>
      <c r="F39" s="2">
        <v>8</v>
      </c>
      <c r="G39" s="2">
        <v>9</v>
      </c>
      <c r="H39" s="2">
        <v>6</v>
      </c>
      <c r="I39" s="2">
        <v>0</v>
      </c>
      <c r="J39" s="2">
        <v>0</v>
      </c>
      <c r="K39" s="2">
        <v>1</v>
      </c>
      <c r="L39" s="2">
        <v>0</v>
      </c>
      <c r="M39" s="2">
        <v>6</v>
      </c>
      <c r="N39" s="2">
        <v>6</v>
      </c>
      <c r="O39" s="2">
        <v>4</v>
      </c>
      <c r="P39" s="2">
        <v>1</v>
      </c>
    </row>
    <row r="40" spans="1:16">
      <c r="A40" s="1" t="s">
        <v>25</v>
      </c>
      <c r="B40" s="2">
        <v>40</v>
      </c>
      <c r="C40" s="2">
        <v>9</v>
      </c>
      <c r="D40" s="2">
        <v>31</v>
      </c>
      <c r="E40" s="2">
        <v>1</v>
      </c>
      <c r="F40" s="2">
        <v>1</v>
      </c>
      <c r="G40" s="2">
        <v>5</v>
      </c>
      <c r="H40" s="2">
        <v>4</v>
      </c>
      <c r="I40" s="2">
        <v>10</v>
      </c>
      <c r="J40" s="2">
        <v>3</v>
      </c>
      <c r="K40" s="2">
        <v>7</v>
      </c>
      <c r="L40" s="2">
        <v>3</v>
      </c>
      <c r="M40" s="2">
        <v>1</v>
      </c>
      <c r="N40" s="2">
        <v>5</v>
      </c>
      <c r="O40" s="2">
        <v>0</v>
      </c>
      <c r="P40" s="2">
        <v>0</v>
      </c>
    </row>
    <row r="41" spans="1:16">
      <c r="A41" s="1" t="s">
        <v>23</v>
      </c>
      <c r="B41" s="2">
        <v>32</v>
      </c>
      <c r="C41" s="2">
        <v>10</v>
      </c>
      <c r="D41" s="2">
        <v>22</v>
      </c>
      <c r="E41" s="2">
        <v>1</v>
      </c>
      <c r="F41" s="2">
        <v>2</v>
      </c>
      <c r="G41" s="2">
        <v>6</v>
      </c>
      <c r="H41" s="2">
        <v>6</v>
      </c>
      <c r="I41" s="2">
        <v>4</v>
      </c>
      <c r="J41" s="2">
        <v>3</v>
      </c>
      <c r="K41" s="2">
        <v>1</v>
      </c>
      <c r="L41" s="2">
        <v>2</v>
      </c>
      <c r="M41" s="2">
        <v>4</v>
      </c>
      <c r="N41" s="2">
        <v>2</v>
      </c>
      <c r="O41" s="2">
        <v>1</v>
      </c>
      <c r="P41" s="2">
        <v>0</v>
      </c>
    </row>
    <row r="42" spans="1:16">
      <c r="A42" s="1" t="s">
        <v>21</v>
      </c>
      <c r="B42" s="2">
        <v>27</v>
      </c>
      <c r="C42" s="2">
        <v>3</v>
      </c>
      <c r="D42" s="2">
        <v>24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2</v>
      </c>
      <c r="M42" s="2">
        <v>5</v>
      </c>
      <c r="N42" s="2">
        <v>3</v>
      </c>
      <c r="O42" s="2">
        <v>15</v>
      </c>
      <c r="P42" s="2">
        <v>0</v>
      </c>
    </row>
    <row r="43" spans="1:16">
      <c r="A43" s="1" t="s">
        <v>57</v>
      </c>
      <c r="B43" s="2">
        <v>22</v>
      </c>
      <c r="C43" s="2">
        <v>5</v>
      </c>
      <c r="D43" s="2">
        <v>17</v>
      </c>
      <c r="E43" s="2">
        <v>0</v>
      </c>
      <c r="F43" s="2">
        <v>0</v>
      </c>
      <c r="G43" s="2">
        <v>4</v>
      </c>
      <c r="H43" s="2">
        <v>15</v>
      </c>
      <c r="I43" s="2">
        <v>0</v>
      </c>
      <c r="J43" s="2">
        <v>0</v>
      </c>
      <c r="K43" s="2">
        <v>0</v>
      </c>
      <c r="L43" s="2">
        <v>0</v>
      </c>
      <c r="M43" s="2">
        <v>2</v>
      </c>
      <c r="N43" s="2">
        <v>0</v>
      </c>
      <c r="O43" s="2">
        <v>1</v>
      </c>
      <c r="P43" s="2">
        <v>0</v>
      </c>
    </row>
    <row r="44" spans="1:16">
      <c r="A44" s="1" t="s">
        <v>54</v>
      </c>
      <c r="B44" s="2">
        <v>22</v>
      </c>
      <c r="C44" s="2">
        <v>2</v>
      </c>
      <c r="D44" s="2">
        <v>20</v>
      </c>
      <c r="E44" s="2">
        <v>0</v>
      </c>
      <c r="F44" s="2">
        <v>0</v>
      </c>
      <c r="G44" s="2">
        <v>1</v>
      </c>
      <c r="H44" s="2">
        <v>1</v>
      </c>
      <c r="I44" s="2">
        <v>0</v>
      </c>
      <c r="J44" s="2">
        <v>1</v>
      </c>
      <c r="K44" s="2">
        <v>0</v>
      </c>
      <c r="L44" s="2">
        <v>0</v>
      </c>
      <c r="M44" s="2">
        <v>3</v>
      </c>
      <c r="N44" s="2">
        <v>1</v>
      </c>
      <c r="O44" s="2">
        <v>14</v>
      </c>
      <c r="P44" s="2">
        <v>1</v>
      </c>
    </row>
    <row r="45" spans="1:16">
      <c r="A45" s="1" t="s">
        <v>37</v>
      </c>
      <c r="B45" s="2">
        <v>21</v>
      </c>
      <c r="C45" s="2">
        <v>0</v>
      </c>
      <c r="D45" s="2">
        <v>21</v>
      </c>
      <c r="E45" s="2">
        <v>7</v>
      </c>
      <c r="F45" s="2">
        <v>3</v>
      </c>
      <c r="G45" s="2">
        <v>1</v>
      </c>
      <c r="H45" s="2">
        <v>3</v>
      </c>
      <c r="I45" s="2">
        <v>2</v>
      </c>
      <c r="J45" s="2">
        <v>0</v>
      </c>
      <c r="K45" s="2">
        <v>0</v>
      </c>
      <c r="L45" s="2">
        <v>0</v>
      </c>
      <c r="M45" s="2">
        <v>3</v>
      </c>
      <c r="N45" s="2">
        <v>1</v>
      </c>
      <c r="O45" s="2">
        <v>1</v>
      </c>
      <c r="P45" s="2">
        <v>0</v>
      </c>
    </row>
    <row r="46" spans="1:16">
      <c r="A46" s="1" t="s">
        <v>24</v>
      </c>
      <c r="B46" s="2">
        <v>17</v>
      </c>
      <c r="C46" s="2">
        <v>6</v>
      </c>
      <c r="D46" s="2">
        <v>11</v>
      </c>
      <c r="E46" s="2">
        <v>0</v>
      </c>
      <c r="F46" s="2">
        <v>6</v>
      </c>
      <c r="G46" s="2">
        <v>5</v>
      </c>
      <c r="H46" s="2">
        <v>1</v>
      </c>
      <c r="I46" s="2">
        <v>0</v>
      </c>
      <c r="J46" s="2">
        <v>4</v>
      </c>
      <c r="K46" s="2">
        <v>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</row>
    <row r="47" spans="1:16">
      <c r="A47" s="1" t="s">
        <v>45</v>
      </c>
      <c r="B47" s="2">
        <v>11</v>
      </c>
      <c r="C47" s="2">
        <v>4</v>
      </c>
      <c r="D47" s="2">
        <v>7</v>
      </c>
      <c r="E47" s="2">
        <v>1</v>
      </c>
      <c r="F47" s="2">
        <v>0</v>
      </c>
      <c r="G47" s="2">
        <v>4</v>
      </c>
      <c r="H47" s="2">
        <v>1</v>
      </c>
      <c r="I47" s="2">
        <v>1</v>
      </c>
      <c r="J47" s="2">
        <v>0</v>
      </c>
      <c r="K47" s="2">
        <v>1</v>
      </c>
      <c r="L47" s="2">
        <v>0</v>
      </c>
      <c r="M47" s="2">
        <v>0</v>
      </c>
      <c r="N47" s="2">
        <v>0</v>
      </c>
      <c r="O47" s="2">
        <v>2</v>
      </c>
      <c r="P47" s="2">
        <v>1</v>
      </c>
    </row>
    <row r="48" spans="1:16">
      <c r="A48" s="1" t="s">
        <v>56</v>
      </c>
      <c r="B48" s="2">
        <v>2</v>
      </c>
      <c r="C48" s="2">
        <v>0</v>
      </c>
      <c r="D48" s="2">
        <v>2</v>
      </c>
      <c r="E48" s="2">
        <v>0</v>
      </c>
      <c r="F48" s="2">
        <v>0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  <c r="O48" s="2">
        <v>0</v>
      </c>
      <c r="P48" s="2">
        <v>0</v>
      </c>
    </row>
    <row r="49" spans="1:16">
      <c r="A49" s="1" t="s">
        <v>63</v>
      </c>
      <c r="B49" s="2">
        <v>1</v>
      </c>
      <c r="C49" s="2">
        <v>0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1</v>
      </c>
      <c r="P49" s="2">
        <v>0</v>
      </c>
    </row>
    <row r="50" spans="1:16">
      <c r="A50" s="1" t="s">
        <v>138</v>
      </c>
      <c r="B50">
        <f>AVERAGE(B3:B49)</f>
        <v>244.06382978723406</v>
      </c>
    </row>
    <row r="51" spans="1:16">
      <c r="A51" s="1" t="s">
        <v>139</v>
      </c>
      <c r="B51">
        <f>STDEVP(B16:B49)</f>
        <v>87.486375607605424</v>
      </c>
    </row>
  </sheetData>
  <sortState ref="A2:P48">
    <sortCondition descending="1" ref="B2:B48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P51"/>
  <sheetViews>
    <sheetView topLeftCell="A33" workbookViewId="0">
      <selection activeCell="A59" sqref="A59"/>
    </sheetView>
  </sheetViews>
  <sheetFormatPr baseColWidth="10" defaultColWidth="8.83203125" defaultRowHeight="14" x14ac:dyDescent="0"/>
  <cols>
    <col min="1" max="1" width="42" customWidth="1"/>
    <col min="2" max="9" width="11" customWidth="1"/>
    <col min="10" max="16" width="12" customWidth="1"/>
  </cols>
  <sheetData>
    <row r="1" spans="1:16" s="10" customFormat="1">
      <c r="A1" s="3" t="s">
        <v>62</v>
      </c>
      <c r="B1" s="3" t="s">
        <v>14</v>
      </c>
      <c r="C1" s="3" t="s">
        <v>4</v>
      </c>
      <c r="D1" s="3" t="s">
        <v>12</v>
      </c>
      <c r="E1" s="3" t="s">
        <v>5</v>
      </c>
      <c r="F1" s="3" t="s">
        <v>3</v>
      </c>
      <c r="G1" s="3" t="s">
        <v>8</v>
      </c>
      <c r="H1" s="3" t="s">
        <v>0</v>
      </c>
      <c r="I1" s="3" t="s">
        <v>9</v>
      </c>
      <c r="J1" s="3" t="s">
        <v>7</v>
      </c>
      <c r="K1" s="3" t="s">
        <v>6</v>
      </c>
      <c r="L1" s="3" t="s">
        <v>1</v>
      </c>
      <c r="M1" s="3" t="s">
        <v>13</v>
      </c>
      <c r="N1" s="3" t="s">
        <v>11</v>
      </c>
      <c r="O1" s="3" t="s">
        <v>10</v>
      </c>
      <c r="P1" s="3" t="s">
        <v>2</v>
      </c>
    </row>
    <row r="2" spans="1:16">
      <c r="A2" s="17" t="s">
        <v>103</v>
      </c>
      <c r="B2" s="18">
        <v>11680</v>
      </c>
      <c r="C2" s="18">
        <v>3410</v>
      </c>
      <c r="D2" s="18">
        <v>8270</v>
      </c>
      <c r="E2" s="18">
        <v>1616</v>
      </c>
      <c r="F2" s="18">
        <v>1189</v>
      </c>
      <c r="G2" s="18">
        <v>1596</v>
      </c>
      <c r="H2" s="18">
        <v>719</v>
      </c>
      <c r="I2" s="18">
        <v>534</v>
      </c>
      <c r="J2" s="18">
        <v>477</v>
      </c>
      <c r="K2" s="18">
        <v>435</v>
      </c>
      <c r="L2" s="18">
        <v>392</v>
      </c>
      <c r="M2" s="18">
        <v>674</v>
      </c>
      <c r="N2" s="18">
        <v>1502</v>
      </c>
      <c r="O2" s="18">
        <v>1870</v>
      </c>
      <c r="P2" s="18">
        <v>676</v>
      </c>
    </row>
    <row r="3" spans="1:16">
      <c r="A3" t="s">
        <v>50</v>
      </c>
      <c r="B3">
        <v>1247</v>
      </c>
      <c r="C3">
        <v>363</v>
      </c>
      <c r="D3">
        <v>884</v>
      </c>
      <c r="E3">
        <v>128</v>
      </c>
      <c r="F3">
        <v>98</v>
      </c>
      <c r="G3">
        <v>139</v>
      </c>
      <c r="H3">
        <v>99</v>
      </c>
      <c r="I3">
        <v>68</v>
      </c>
      <c r="J3">
        <v>51</v>
      </c>
      <c r="K3">
        <v>94</v>
      </c>
      <c r="L3">
        <v>60</v>
      </c>
      <c r="M3">
        <v>107</v>
      </c>
      <c r="N3">
        <v>151</v>
      </c>
      <c r="O3">
        <v>181</v>
      </c>
      <c r="P3">
        <v>71</v>
      </c>
    </row>
    <row r="4" spans="1:16">
      <c r="A4" t="s">
        <v>20</v>
      </c>
      <c r="B4">
        <v>1159</v>
      </c>
      <c r="C4">
        <v>178</v>
      </c>
      <c r="D4">
        <v>981</v>
      </c>
      <c r="E4">
        <v>474</v>
      </c>
      <c r="F4">
        <v>176</v>
      </c>
      <c r="G4">
        <v>46</v>
      </c>
      <c r="H4">
        <v>24</v>
      </c>
      <c r="I4">
        <v>9</v>
      </c>
      <c r="J4">
        <v>17</v>
      </c>
      <c r="K4">
        <v>14</v>
      </c>
      <c r="L4">
        <v>22</v>
      </c>
      <c r="M4">
        <v>24</v>
      </c>
      <c r="N4">
        <v>193</v>
      </c>
      <c r="O4">
        <v>141</v>
      </c>
      <c r="P4">
        <v>19</v>
      </c>
    </row>
    <row r="5" spans="1:16">
      <c r="A5" t="s">
        <v>51</v>
      </c>
      <c r="B5">
        <v>822</v>
      </c>
      <c r="C5">
        <v>196</v>
      </c>
      <c r="D5">
        <v>626</v>
      </c>
      <c r="E5">
        <v>115</v>
      </c>
      <c r="F5">
        <v>86</v>
      </c>
      <c r="G5">
        <v>87</v>
      </c>
      <c r="H5">
        <v>63</v>
      </c>
      <c r="I5">
        <v>41</v>
      </c>
      <c r="J5">
        <v>41</v>
      </c>
      <c r="K5">
        <v>32</v>
      </c>
      <c r="L5">
        <v>10</v>
      </c>
      <c r="M5">
        <v>74</v>
      </c>
      <c r="N5">
        <v>150</v>
      </c>
      <c r="O5">
        <v>95</v>
      </c>
      <c r="P5">
        <v>28</v>
      </c>
    </row>
    <row r="6" spans="1:16">
      <c r="A6" t="s">
        <v>53</v>
      </c>
      <c r="B6">
        <v>742</v>
      </c>
      <c r="C6">
        <v>244</v>
      </c>
      <c r="D6">
        <v>498</v>
      </c>
      <c r="E6">
        <v>60</v>
      </c>
      <c r="F6">
        <v>91</v>
      </c>
      <c r="G6">
        <v>103</v>
      </c>
      <c r="H6">
        <v>39</v>
      </c>
      <c r="I6">
        <v>9</v>
      </c>
      <c r="J6">
        <v>10</v>
      </c>
      <c r="K6">
        <v>7</v>
      </c>
      <c r="L6">
        <v>21</v>
      </c>
      <c r="M6">
        <v>78</v>
      </c>
      <c r="N6">
        <v>108</v>
      </c>
      <c r="O6">
        <v>153</v>
      </c>
      <c r="P6">
        <v>63</v>
      </c>
    </row>
    <row r="7" spans="1:16">
      <c r="A7" t="s">
        <v>46</v>
      </c>
      <c r="B7">
        <v>624</v>
      </c>
      <c r="C7">
        <v>154</v>
      </c>
      <c r="D7">
        <v>470</v>
      </c>
      <c r="E7">
        <v>203</v>
      </c>
      <c r="F7">
        <v>83</v>
      </c>
      <c r="G7">
        <v>61</v>
      </c>
      <c r="H7">
        <v>38</v>
      </c>
      <c r="I7">
        <v>11</v>
      </c>
      <c r="J7">
        <v>10</v>
      </c>
      <c r="K7">
        <v>8</v>
      </c>
      <c r="L7">
        <v>12</v>
      </c>
      <c r="M7">
        <v>31</v>
      </c>
      <c r="N7">
        <v>53</v>
      </c>
      <c r="O7">
        <v>81</v>
      </c>
      <c r="P7">
        <v>33</v>
      </c>
    </row>
    <row r="8" spans="1:16">
      <c r="A8" t="s">
        <v>48</v>
      </c>
      <c r="B8">
        <v>587</v>
      </c>
      <c r="C8">
        <v>206</v>
      </c>
      <c r="D8">
        <v>381</v>
      </c>
      <c r="E8">
        <v>37</v>
      </c>
      <c r="F8">
        <v>45</v>
      </c>
      <c r="G8">
        <v>55</v>
      </c>
      <c r="H8">
        <v>22</v>
      </c>
      <c r="I8">
        <v>25</v>
      </c>
      <c r="J8">
        <v>13</v>
      </c>
      <c r="K8">
        <v>7</v>
      </c>
      <c r="L8">
        <v>11</v>
      </c>
      <c r="M8">
        <v>10</v>
      </c>
      <c r="N8">
        <v>187</v>
      </c>
      <c r="O8">
        <v>137</v>
      </c>
      <c r="P8">
        <v>38</v>
      </c>
    </row>
    <row r="9" spans="1:16">
      <c r="A9" t="s">
        <v>18</v>
      </c>
      <c r="B9">
        <v>580</v>
      </c>
      <c r="C9">
        <v>178</v>
      </c>
      <c r="D9">
        <v>402</v>
      </c>
      <c r="E9">
        <v>16</v>
      </c>
      <c r="F9">
        <v>48</v>
      </c>
      <c r="G9">
        <v>180</v>
      </c>
      <c r="H9">
        <v>34</v>
      </c>
      <c r="I9">
        <v>26</v>
      </c>
      <c r="J9">
        <v>8</v>
      </c>
      <c r="K9">
        <v>16</v>
      </c>
      <c r="L9">
        <v>12</v>
      </c>
      <c r="M9">
        <v>25</v>
      </c>
      <c r="N9">
        <v>80</v>
      </c>
      <c r="O9">
        <v>71</v>
      </c>
      <c r="P9">
        <v>64</v>
      </c>
    </row>
    <row r="10" spans="1:16">
      <c r="A10" t="s">
        <v>58</v>
      </c>
      <c r="B10">
        <v>510</v>
      </c>
      <c r="C10">
        <v>171</v>
      </c>
      <c r="D10">
        <v>339</v>
      </c>
      <c r="E10">
        <v>40</v>
      </c>
      <c r="F10">
        <v>31</v>
      </c>
      <c r="G10">
        <v>82</v>
      </c>
      <c r="H10">
        <v>32</v>
      </c>
      <c r="I10">
        <v>34</v>
      </c>
      <c r="J10">
        <v>54</v>
      </c>
      <c r="K10">
        <v>17</v>
      </c>
      <c r="L10">
        <v>14</v>
      </c>
      <c r="M10">
        <v>16</v>
      </c>
      <c r="N10">
        <v>51</v>
      </c>
      <c r="O10">
        <v>109</v>
      </c>
      <c r="P10">
        <v>30</v>
      </c>
    </row>
    <row r="11" spans="1:16">
      <c r="A11" t="s">
        <v>36</v>
      </c>
      <c r="B11">
        <v>496</v>
      </c>
      <c r="C11">
        <v>163</v>
      </c>
      <c r="D11">
        <v>333</v>
      </c>
      <c r="E11">
        <v>34</v>
      </c>
      <c r="F11">
        <v>43</v>
      </c>
      <c r="G11">
        <v>54</v>
      </c>
      <c r="H11">
        <v>56</v>
      </c>
      <c r="I11">
        <v>29</v>
      </c>
      <c r="J11">
        <v>29</v>
      </c>
      <c r="K11">
        <v>32</v>
      </c>
      <c r="L11">
        <v>22</v>
      </c>
      <c r="M11">
        <v>38</v>
      </c>
      <c r="N11">
        <v>41</v>
      </c>
      <c r="O11">
        <v>53</v>
      </c>
      <c r="P11">
        <v>65</v>
      </c>
    </row>
    <row r="12" spans="1:16">
      <c r="A12" t="s">
        <v>49</v>
      </c>
      <c r="B12">
        <v>392</v>
      </c>
      <c r="C12">
        <v>87</v>
      </c>
      <c r="D12">
        <v>305</v>
      </c>
      <c r="E12">
        <v>24</v>
      </c>
      <c r="F12">
        <v>62</v>
      </c>
      <c r="G12">
        <v>79</v>
      </c>
      <c r="H12">
        <v>25</v>
      </c>
      <c r="I12">
        <v>15</v>
      </c>
      <c r="J12">
        <v>18</v>
      </c>
      <c r="K12">
        <v>7</v>
      </c>
      <c r="L12">
        <v>13</v>
      </c>
      <c r="M12">
        <v>11</v>
      </c>
      <c r="N12">
        <v>60</v>
      </c>
      <c r="O12">
        <v>56</v>
      </c>
      <c r="P12">
        <v>22</v>
      </c>
    </row>
    <row r="13" spans="1:16">
      <c r="A13" t="s">
        <v>29</v>
      </c>
      <c r="B13">
        <v>303</v>
      </c>
      <c r="C13">
        <v>125</v>
      </c>
      <c r="D13">
        <v>178</v>
      </c>
      <c r="E13">
        <v>9</v>
      </c>
      <c r="F13">
        <v>47</v>
      </c>
      <c r="G13">
        <v>57</v>
      </c>
      <c r="H13">
        <v>30</v>
      </c>
      <c r="I13">
        <v>27</v>
      </c>
      <c r="J13">
        <v>22</v>
      </c>
      <c r="K13">
        <v>5</v>
      </c>
      <c r="L13">
        <v>20</v>
      </c>
      <c r="M13">
        <v>18</v>
      </c>
      <c r="N13">
        <v>19</v>
      </c>
      <c r="O13">
        <v>35</v>
      </c>
      <c r="P13">
        <v>14</v>
      </c>
    </row>
    <row r="14" spans="1:16">
      <c r="A14" t="s">
        <v>27</v>
      </c>
      <c r="B14">
        <v>290</v>
      </c>
      <c r="C14">
        <v>107</v>
      </c>
      <c r="D14">
        <v>183</v>
      </c>
      <c r="E14">
        <v>23</v>
      </c>
      <c r="F14">
        <v>23</v>
      </c>
      <c r="G14">
        <v>107</v>
      </c>
      <c r="H14">
        <v>7</v>
      </c>
      <c r="I14">
        <v>17</v>
      </c>
      <c r="J14">
        <v>4</v>
      </c>
      <c r="K14">
        <v>6</v>
      </c>
      <c r="L14">
        <v>14</v>
      </c>
      <c r="M14">
        <v>8</v>
      </c>
      <c r="N14">
        <v>23</v>
      </c>
      <c r="O14">
        <v>47</v>
      </c>
      <c r="P14">
        <v>11</v>
      </c>
    </row>
    <row r="15" spans="1:16">
      <c r="A15" t="s">
        <v>26</v>
      </c>
      <c r="B15">
        <v>275</v>
      </c>
      <c r="C15">
        <v>80</v>
      </c>
      <c r="D15">
        <v>195</v>
      </c>
      <c r="E15">
        <v>47</v>
      </c>
      <c r="F15">
        <v>25</v>
      </c>
      <c r="G15">
        <v>55</v>
      </c>
      <c r="H15">
        <v>10</v>
      </c>
      <c r="I15">
        <v>1</v>
      </c>
      <c r="J15">
        <v>4</v>
      </c>
      <c r="K15">
        <v>8</v>
      </c>
      <c r="L15">
        <v>5</v>
      </c>
      <c r="M15">
        <v>16</v>
      </c>
      <c r="N15">
        <v>16</v>
      </c>
      <c r="O15">
        <v>66</v>
      </c>
      <c r="P15">
        <v>22</v>
      </c>
    </row>
    <row r="16" spans="1:16">
      <c r="A16" t="s">
        <v>22</v>
      </c>
      <c r="B16">
        <v>271</v>
      </c>
      <c r="C16">
        <v>37</v>
      </c>
      <c r="D16">
        <v>234</v>
      </c>
      <c r="E16">
        <v>16</v>
      </c>
      <c r="F16">
        <v>22</v>
      </c>
      <c r="G16">
        <v>32</v>
      </c>
      <c r="H16">
        <v>13</v>
      </c>
      <c r="I16">
        <v>10</v>
      </c>
      <c r="J16">
        <v>11</v>
      </c>
      <c r="K16">
        <v>23</v>
      </c>
      <c r="L16">
        <v>32</v>
      </c>
      <c r="M16">
        <v>32</v>
      </c>
      <c r="N16">
        <v>23</v>
      </c>
      <c r="O16">
        <v>38</v>
      </c>
      <c r="P16">
        <v>19</v>
      </c>
    </row>
    <row r="17" spans="1:16">
      <c r="A17" t="s">
        <v>34</v>
      </c>
      <c r="B17">
        <v>267</v>
      </c>
      <c r="C17">
        <v>101</v>
      </c>
      <c r="D17">
        <v>166</v>
      </c>
      <c r="E17">
        <v>19</v>
      </c>
      <c r="F17">
        <v>40</v>
      </c>
      <c r="G17">
        <v>35</v>
      </c>
      <c r="H17">
        <v>19</v>
      </c>
      <c r="I17">
        <v>18</v>
      </c>
      <c r="J17">
        <v>9</v>
      </c>
      <c r="K17">
        <v>12</v>
      </c>
      <c r="L17">
        <v>1</v>
      </c>
      <c r="M17">
        <v>5</v>
      </c>
      <c r="N17">
        <v>34</v>
      </c>
      <c r="O17">
        <v>54</v>
      </c>
      <c r="P17">
        <v>21</v>
      </c>
    </row>
    <row r="18" spans="1:16">
      <c r="A18" t="s">
        <v>35</v>
      </c>
      <c r="B18">
        <v>257</v>
      </c>
      <c r="C18">
        <v>94</v>
      </c>
      <c r="D18">
        <v>163</v>
      </c>
      <c r="E18">
        <v>19</v>
      </c>
      <c r="F18">
        <v>27</v>
      </c>
      <c r="G18">
        <v>37</v>
      </c>
      <c r="H18">
        <v>9</v>
      </c>
      <c r="I18">
        <v>28</v>
      </c>
      <c r="J18">
        <v>10</v>
      </c>
      <c r="K18">
        <v>5</v>
      </c>
      <c r="L18">
        <v>5</v>
      </c>
      <c r="M18">
        <v>12</v>
      </c>
      <c r="N18">
        <v>33</v>
      </c>
      <c r="O18">
        <v>60</v>
      </c>
      <c r="P18">
        <v>12</v>
      </c>
    </row>
    <row r="19" spans="1:16">
      <c r="A19" t="s">
        <v>41</v>
      </c>
      <c r="B19">
        <v>249</v>
      </c>
      <c r="C19">
        <v>76</v>
      </c>
      <c r="D19">
        <v>173</v>
      </c>
      <c r="E19">
        <v>18</v>
      </c>
      <c r="F19">
        <v>15</v>
      </c>
      <c r="G19">
        <v>42</v>
      </c>
      <c r="H19">
        <v>19</v>
      </c>
      <c r="I19">
        <v>11</v>
      </c>
      <c r="J19">
        <v>21</v>
      </c>
      <c r="K19">
        <v>15</v>
      </c>
      <c r="L19">
        <v>3</v>
      </c>
      <c r="M19">
        <v>23</v>
      </c>
      <c r="N19">
        <v>27</v>
      </c>
      <c r="O19">
        <v>37</v>
      </c>
      <c r="P19">
        <v>18</v>
      </c>
    </row>
    <row r="20" spans="1:16">
      <c r="A20" t="s">
        <v>38</v>
      </c>
      <c r="B20">
        <v>224</v>
      </c>
      <c r="C20">
        <v>87</v>
      </c>
      <c r="D20">
        <v>137</v>
      </c>
      <c r="E20">
        <v>16</v>
      </c>
      <c r="F20">
        <v>13</v>
      </c>
      <c r="G20">
        <v>57</v>
      </c>
      <c r="H20">
        <v>9</v>
      </c>
      <c r="I20">
        <v>8</v>
      </c>
      <c r="J20">
        <v>3</v>
      </c>
      <c r="K20">
        <v>12</v>
      </c>
      <c r="L20">
        <v>3</v>
      </c>
      <c r="M20">
        <v>10</v>
      </c>
      <c r="N20">
        <v>11</v>
      </c>
      <c r="O20">
        <v>60</v>
      </c>
      <c r="P20">
        <v>22</v>
      </c>
    </row>
    <row r="21" spans="1:16">
      <c r="A21" t="s">
        <v>16</v>
      </c>
      <c r="B21">
        <v>221</v>
      </c>
      <c r="C21">
        <v>81</v>
      </c>
      <c r="D21">
        <v>140</v>
      </c>
      <c r="E21">
        <v>27</v>
      </c>
      <c r="F21">
        <v>18</v>
      </c>
      <c r="G21">
        <v>33</v>
      </c>
      <c r="H21">
        <v>15</v>
      </c>
      <c r="I21">
        <v>4</v>
      </c>
      <c r="J21">
        <v>7</v>
      </c>
      <c r="K21">
        <v>20</v>
      </c>
      <c r="L21">
        <v>15</v>
      </c>
      <c r="M21">
        <v>15</v>
      </c>
      <c r="N21">
        <v>21</v>
      </c>
      <c r="O21">
        <v>31</v>
      </c>
      <c r="P21">
        <v>15</v>
      </c>
    </row>
    <row r="22" spans="1:16">
      <c r="A22" t="s">
        <v>39</v>
      </c>
      <c r="B22">
        <v>205</v>
      </c>
      <c r="C22">
        <v>114</v>
      </c>
      <c r="D22">
        <v>91</v>
      </c>
      <c r="E22">
        <v>116</v>
      </c>
      <c r="F22">
        <v>29</v>
      </c>
      <c r="G22">
        <v>12</v>
      </c>
      <c r="H22">
        <v>4</v>
      </c>
      <c r="I22">
        <v>9</v>
      </c>
      <c r="J22">
        <v>2</v>
      </c>
      <c r="K22">
        <v>4</v>
      </c>
      <c r="L22">
        <v>6</v>
      </c>
      <c r="M22">
        <v>3</v>
      </c>
      <c r="N22">
        <v>12</v>
      </c>
      <c r="O22">
        <v>7</v>
      </c>
      <c r="P22">
        <v>1</v>
      </c>
    </row>
    <row r="23" spans="1:16">
      <c r="A23" t="s">
        <v>15</v>
      </c>
      <c r="B23">
        <v>175</v>
      </c>
      <c r="C23">
        <v>57</v>
      </c>
      <c r="D23">
        <v>118</v>
      </c>
      <c r="E23">
        <v>17</v>
      </c>
      <c r="F23">
        <v>21</v>
      </c>
      <c r="G23">
        <v>24</v>
      </c>
      <c r="H23">
        <v>20</v>
      </c>
      <c r="I23">
        <v>6</v>
      </c>
      <c r="J23">
        <v>9</v>
      </c>
      <c r="K23">
        <v>7</v>
      </c>
      <c r="L23">
        <v>3</v>
      </c>
      <c r="M23">
        <v>11</v>
      </c>
      <c r="N23">
        <v>25</v>
      </c>
      <c r="O23">
        <v>31</v>
      </c>
      <c r="P23">
        <v>1</v>
      </c>
    </row>
    <row r="24" spans="1:16">
      <c r="A24" t="s">
        <v>43</v>
      </c>
      <c r="B24">
        <v>157</v>
      </c>
      <c r="C24">
        <v>45</v>
      </c>
      <c r="D24">
        <v>112</v>
      </c>
      <c r="E24">
        <v>8</v>
      </c>
      <c r="F24">
        <v>15</v>
      </c>
      <c r="G24">
        <v>29</v>
      </c>
      <c r="H24">
        <v>20</v>
      </c>
      <c r="I24">
        <v>6</v>
      </c>
      <c r="J24">
        <v>3</v>
      </c>
      <c r="K24">
        <v>9</v>
      </c>
      <c r="L24">
        <v>7</v>
      </c>
      <c r="M24">
        <v>9</v>
      </c>
      <c r="N24">
        <v>15</v>
      </c>
      <c r="O24">
        <v>27</v>
      </c>
      <c r="P24">
        <v>9</v>
      </c>
    </row>
    <row r="25" spans="1:16">
      <c r="A25" t="s">
        <v>47</v>
      </c>
      <c r="B25">
        <v>155</v>
      </c>
      <c r="C25">
        <v>22</v>
      </c>
      <c r="D25">
        <v>133</v>
      </c>
      <c r="E25">
        <v>47</v>
      </c>
      <c r="F25">
        <v>11</v>
      </c>
      <c r="G25">
        <v>13</v>
      </c>
      <c r="H25">
        <v>2</v>
      </c>
      <c r="I25">
        <v>4</v>
      </c>
      <c r="J25">
        <v>4</v>
      </c>
      <c r="K25">
        <v>2</v>
      </c>
      <c r="L25">
        <v>17</v>
      </c>
      <c r="M25">
        <v>8</v>
      </c>
      <c r="N25">
        <v>15</v>
      </c>
      <c r="O25">
        <v>30</v>
      </c>
      <c r="P25">
        <v>2</v>
      </c>
    </row>
    <row r="26" spans="1:16">
      <c r="A26" t="s">
        <v>42</v>
      </c>
      <c r="B26">
        <v>144</v>
      </c>
      <c r="C26">
        <v>29</v>
      </c>
      <c r="D26">
        <v>115</v>
      </c>
      <c r="E26">
        <v>8</v>
      </c>
      <c r="F26">
        <v>10</v>
      </c>
      <c r="G26">
        <v>14</v>
      </c>
      <c r="H26">
        <v>10</v>
      </c>
      <c r="I26">
        <v>13</v>
      </c>
      <c r="J26">
        <v>10</v>
      </c>
      <c r="K26">
        <v>10</v>
      </c>
      <c r="L26">
        <v>8</v>
      </c>
      <c r="M26">
        <v>8</v>
      </c>
      <c r="N26">
        <v>23</v>
      </c>
      <c r="O26">
        <v>14</v>
      </c>
      <c r="P26">
        <v>16</v>
      </c>
    </row>
    <row r="27" spans="1:16">
      <c r="A27" t="s">
        <v>30</v>
      </c>
      <c r="B27">
        <v>143</v>
      </c>
      <c r="C27">
        <v>51</v>
      </c>
      <c r="D27">
        <v>92</v>
      </c>
      <c r="E27">
        <v>6</v>
      </c>
      <c r="F27">
        <v>23</v>
      </c>
      <c r="G27">
        <v>17</v>
      </c>
      <c r="H27">
        <v>11</v>
      </c>
      <c r="I27">
        <v>3</v>
      </c>
      <c r="J27">
        <v>4</v>
      </c>
      <c r="K27">
        <v>2</v>
      </c>
      <c r="L27">
        <v>3</v>
      </c>
      <c r="M27">
        <v>8</v>
      </c>
      <c r="N27">
        <v>12</v>
      </c>
      <c r="O27">
        <v>47</v>
      </c>
      <c r="P27">
        <v>7</v>
      </c>
    </row>
    <row r="28" spans="1:16">
      <c r="A28" t="s">
        <v>33</v>
      </c>
      <c r="B28">
        <v>118</v>
      </c>
      <c r="C28">
        <v>26</v>
      </c>
      <c r="D28">
        <v>92</v>
      </c>
      <c r="E28">
        <v>10</v>
      </c>
      <c r="F28">
        <v>12</v>
      </c>
      <c r="G28">
        <v>11</v>
      </c>
      <c r="H28">
        <v>13</v>
      </c>
      <c r="I28">
        <v>5</v>
      </c>
      <c r="J28">
        <v>4</v>
      </c>
      <c r="K28">
        <v>5</v>
      </c>
      <c r="L28">
        <v>8</v>
      </c>
      <c r="M28">
        <v>6</v>
      </c>
      <c r="N28">
        <v>13</v>
      </c>
      <c r="O28">
        <v>23</v>
      </c>
      <c r="P28">
        <v>8</v>
      </c>
    </row>
    <row r="29" spans="1:16">
      <c r="A29" t="s">
        <v>17</v>
      </c>
      <c r="B29">
        <v>116</v>
      </c>
      <c r="C29">
        <v>13</v>
      </c>
      <c r="D29">
        <v>103</v>
      </c>
      <c r="E29">
        <v>13</v>
      </c>
      <c r="F29">
        <v>14</v>
      </c>
      <c r="G29">
        <v>18</v>
      </c>
      <c r="H29">
        <v>9</v>
      </c>
      <c r="I29">
        <v>3</v>
      </c>
      <c r="J29">
        <v>8</v>
      </c>
      <c r="K29">
        <v>10</v>
      </c>
      <c r="L29">
        <v>2</v>
      </c>
      <c r="M29">
        <v>11</v>
      </c>
      <c r="N29">
        <v>2</v>
      </c>
      <c r="O29">
        <v>16</v>
      </c>
      <c r="P29">
        <v>10</v>
      </c>
    </row>
    <row r="30" spans="1:16">
      <c r="A30" t="s">
        <v>59</v>
      </c>
      <c r="B30">
        <v>112</v>
      </c>
      <c r="C30">
        <v>37</v>
      </c>
      <c r="D30">
        <v>75</v>
      </c>
      <c r="E30">
        <v>3</v>
      </c>
      <c r="F30">
        <v>8</v>
      </c>
      <c r="G30">
        <v>30</v>
      </c>
      <c r="H30">
        <v>8</v>
      </c>
      <c r="I30">
        <v>5</v>
      </c>
      <c r="J30">
        <v>4</v>
      </c>
      <c r="K30">
        <v>10</v>
      </c>
      <c r="L30">
        <v>0</v>
      </c>
      <c r="M30">
        <v>10</v>
      </c>
      <c r="N30">
        <v>13</v>
      </c>
      <c r="O30">
        <v>17</v>
      </c>
      <c r="P30">
        <v>4</v>
      </c>
    </row>
    <row r="31" spans="1:16">
      <c r="A31" t="s">
        <v>40</v>
      </c>
      <c r="B31">
        <v>111</v>
      </c>
      <c r="C31">
        <v>48</v>
      </c>
      <c r="D31">
        <v>63</v>
      </c>
      <c r="E31">
        <v>4</v>
      </c>
      <c r="F31">
        <v>11</v>
      </c>
      <c r="G31">
        <v>9</v>
      </c>
      <c r="H31">
        <v>4</v>
      </c>
      <c r="I31">
        <v>36</v>
      </c>
      <c r="J31">
        <v>4</v>
      </c>
      <c r="K31">
        <v>1</v>
      </c>
      <c r="L31">
        <v>0</v>
      </c>
      <c r="M31">
        <v>11</v>
      </c>
      <c r="N31">
        <v>10</v>
      </c>
      <c r="O31">
        <v>19</v>
      </c>
      <c r="P31">
        <v>2</v>
      </c>
    </row>
    <row r="32" spans="1:16">
      <c r="A32" t="s">
        <v>32</v>
      </c>
      <c r="B32">
        <v>100</v>
      </c>
      <c r="C32">
        <v>65</v>
      </c>
      <c r="D32">
        <v>35</v>
      </c>
      <c r="E32">
        <v>7</v>
      </c>
      <c r="F32">
        <v>10</v>
      </c>
      <c r="G32">
        <v>13</v>
      </c>
      <c r="H32">
        <v>6</v>
      </c>
      <c r="I32">
        <v>1</v>
      </c>
      <c r="J32">
        <v>0</v>
      </c>
      <c r="K32">
        <v>2</v>
      </c>
      <c r="L32">
        <v>8</v>
      </c>
      <c r="M32">
        <v>0</v>
      </c>
      <c r="N32">
        <v>8</v>
      </c>
      <c r="O32">
        <v>43</v>
      </c>
      <c r="P32">
        <v>2</v>
      </c>
    </row>
    <row r="33" spans="1:16">
      <c r="A33" t="s">
        <v>60</v>
      </c>
      <c r="B33">
        <v>85</v>
      </c>
      <c r="C33">
        <v>26</v>
      </c>
      <c r="D33">
        <v>59</v>
      </c>
      <c r="E33">
        <v>3</v>
      </c>
      <c r="F33">
        <v>8</v>
      </c>
      <c r="G33">
        <v>9</v>
      </c>
      <c r="H33">
        <v>9</v>
      </c>
      <c r="I33">
        <v>2</v>
      </c>
      <c r="J33">
        <v>6</v>
      </c>
      <c r="K33">
        <v>6</v>
      </c>
      <c r="L33">
        <v>2</v>
      </c>
      <c r="M33">
        <v>2</v>
      </c>
      <c r="N33">
        <v>24</v>
      </c>
      <c r="O33">
        <v>9</v>
      </c>
      <c r="P33">
        <v>5</v>
      </c>
    </row>
    <row r="34" spans="1:16">
      <c r="A34" t="s">
        <v>21</v>
      </c>
      <c r="B34">
        <v>79</v>
      </c>
      <c r="C34">
        <v>13</v>
      </c>
      <c r="D34">
        <v>66</v>
      </c>
      <c r="E34">
        <v>3</v>
      </c>
      <c r="F34">
        <v>1</v>
      </c>
      <c r="G34">
        <v>6</v>
      </c>
      <c r="H34">
        <v>6</v>
      </c>
      <c r="I34">
        <v>12</v>
      </c>
      <c r="J34">
        <v>8</v>
      </c>
      <c r="K34">
        <v>7</v>
      </c>
      <c r="L34">
        <v>11</v>
      </c>
      <c r="M34">
        <v>6</v>
      </c>
      <c r="N34">
        <v>3</v>
      </c>
      <c r="O34">
        <v>14</v>
      </c>
      <c r="P34">
        <v>2</v>
      </c>
    </row>
    <row r="35" spans="1:16">
      <c r="A35" t="s">
        <v>28</v>
      </c>
      <c r="B35">
        <v>75</v>
      </c>
      <c r="C35">
        <v>39</v>
      </c>
      <c r="D35">
        <v>36</v>
      </c>
      <c r="E35">
        <v>2</v>
      </c>
      <c r="F35">
        <v>3</v>
      </c>
      <c r="G35">
        <v>12</v>
      </c>
      <c r="H35">
        <v>10</v>
      </c>
      <c r="I35">
        <v>3</v>
      </c>
      <c r="J35">
        <v>5</v>
      </c>
      <c r="K35">
        <v>1</v>
      </c>
      <c r="L35">
        <v>1</v>
      </c>
      <c r="M35">
        <v>9</v>
      </c>
      <c r="N35">
        <v>17</v>
      </c>
      <c r="O35">
        <v>8</v>
      </c>
      <c r="P35">
        <v>4</v>
      </c>
    </row>
    <row r="36" spans="1:16">
      <c r="A36" t="s">
        <v>57</v>
      </c>
      <c r="B36">
        <v>70</v>
      </c>
      <c r="C36">
        <v>5</v>
      </c>
      <c r="D36">
        <v>65</v>
      </c>
      <c r="E36">
        <v>3</v>
      </c>
      <c r="F36">
        <v>9</v>
      </c>
      <c r="G36">
        <v>9</v>
      </c>
      <c r="H36">
        <v>1</v>
      </c>
      <c r="I36">
        <v>6</v>
      </c>
      <c r="J36">
        <v>7</v>
      </c>
      <c r="K36">
        <v>5</v>
      </c>
      <c r="L36">
        <v>5</v>
      </c>
      <c r="M36">
        <v>5</v>
      </c>
      <c r="N36">
        <v>7</v>
      </c>
      <c r="O36">
        <v>7</v>
      </c>
      <c r="P36">
        <v>6</v>
      </c>
    </row>
    <row r="37" spans="1:16">
      <c r="A37" t="s">
        <v>23</v>
      </c>
      <c r="B37">
        <v>62</v>
      </c>
      <c r="C37">
        <v>9</v>
      </c>
      <c r="D37">
        <v>53</v>
      </c>
      <c r="E37">
        <v>14</v>
      </c>
      <c r="F37">
        <v>1</v>
      </c>
      <c r="G37">
        <v>0</v>
      </c>
      <c r="H37">
        <v>1</v>
      </c>
      <c r="I37">
        <v>1</v>
      </c>
      <c r="J37">
        <v>33</v>
      </c>
      <c r="K37">
        <v>2</v>
      </c>
      <c r="L37">
        <v>0</v>
      </c>
      <c r="M37">
        <v>2</v>
      </c>
      <c r="N37">
        <v>5</v>
      </c>
      <c r="O37">
        <v>1</v>
      </c>
      <c r="P37">
        <v>2</v>
      </c>
    </row>
    <row r="38" spans="1:16">
      <c r="A38" t="s">
        <v>44</v>
      </c>
      <c r="B38">
        <v>54</v>
      </c>
      <c r="C38">
        <v>15</v>
      </c>
      <c r="D38">
        <v>39</v>
      </c>
      <c r="E38">
        <v>0</v>
      </c>
      <c r="F38">
        <v>0</v>
      </c>
      <c r="G38">
        <v>7</v>
      </c>
      <c r="H38">
        <v>5</v>
      </c>
      <c r="I38">
        <v>15</v>
      </c>
      <c r="J38">
        <v>1</v>
      </c>
      <c r="K38">
        <v>4</v>
      </c>
      <c r="L38">
        <v>3</v>
      </c>
      <c r="M38">
        <v>0</v>
      </c>
      <c r="N38">
        <v>4</v>
      </c>
      <c r="O38">
        <v>9</v>
      </c>
      <c r="P38">
        <v>6</v>
      </c>
    </row>
    <row r="39" spans="1:16">
      <c r="A39" t="s">
        <v>19</v>
      </c>
      <c r="B39">
        <v>53</v>
      </c>
      <c r="C39">
        <v>19</v>
      </c>
      <c r="D39">
        <v>34</v>
      </c>
      <c r="E39">
        <v>7</v>
      </c>
      <c r="F39">
        <v>2</v>
      </c>
      <c r="G39">
        <v>5</v>
      </c>
      <c r="H39">
        <v>11</v>
      </c>
      <c r="I39">
        <v>1</v>
      </c>
      <c r="J39">
        <v>1</v>
      </c>
      <c r="K39">
        <v>2</v>
      </c>
      <c r="L39">
        <v>8</v>
      </c>
      <c r="M39">
        <v>1</v>
      </c>
      <c r="N39">
        <v>5</v>
      </c>
      <c r="O39">
        <v>10</v>
      </c>
      <c r="P39">
        <v>0</v>
      </c>
    </row>
    <row r="40" spans="1:16">
      <c r="A40" t="s">
        <v>37</v>
      </c>
      <c r="B40">
        <v>39</v>
      </c>
      <c r="C40">
        <v>2</v>
      </c>
      <c r="D40">
        <v>37</v>
      </c>
      <c r="E40">
        <v>8</v>
      </c>
      <c r="F40">
        <v>2</v>
      </c>
      <c r="G40">
        <v>4</v>
      </c>
      <c r="H40">
        <v>1</v>
      </c>
      <c r="I40">
        <v>5</v>
      </c>
      <c r="J40">
        <v>13</v>
      </c>
      <c r="K40">
        <v>1</v>
      </c>
      <c r="L40">
        <v>0</v>
      </c>
      <c r="M40">
        <v>2</v>
      </c>
      <c r="N40">
        <v>0</v>
      </c>
      <c r="O40">
        <v>3</v>
      </c>
      <c r="P40">
        <v>0</v>
      </c>
    </row>
    <row r="41" spans="1:16">
      <c r="A41" t="s">
        <v>52</v>
      </c>
      <c r="B41">
        <v>38</v>
      </c>
      <c r="C41">
        <v>15</v>
      </c>
      <c r="D41">
        <v>23</v>
      </c>
      <c r="E41">
        <v>9</v>
      </c>
      <c r="F41">
        <v>4</v>
      </c>
      <c r="G41">
        <v>2</v>
      </c>
      <c r="H41">
        <v>2</v>
      </c>
      <c r="I41">
        <v>2</v>
      </c>
      <c r="J41">
        <v>2</v>
      </c>
      <c r="K41">
        <v>2</v>
      </c>
      <c r="L41">
        <v>3</v>
      </c>
      <c r="M41">
        <v>2</v>
      </c>
      <c r="N41">
        <v>0</v>
      </c>
      <c r="O41">
        <v>10</v>
      </c>
      <c r="P41">
        <v>0</v>
      </c>
    </row>
    <row r="42" spans="1:16">
      <c r="A42" t="s">
        <v>25</v>
      </c>
      <c r="B42">
        <v>28</v>
      </c>
      <c r="C42">
        <v>17</v>
      </c>
      <c r="D42">
        <v>11</v>
      </c>
      <c r="E42">
        <v>2</v>
      </c>
      <c r="F42">
        <v>1</v>
      </c>
      <c r="G42">
        <v>5</v>
      </c>
      <c r="H42">
        <v>1</v>
      </c>
      <c r="I42">
        <v>4</v>
      </c>
      <c r="J42">
        <v>0</v>
      </c>
      <c r="K42">
        <v>3</v>
      </c>
      <c r="L42">
        <v>0</v>
      </c>
      <c r="M42">
        <v>6</v>
      </c>
      <c r="N42">
        <v>2</v>
      </c>
      <c r="O42">
        <v>4</v>
      </c>
      <c r="P42">
        <v>0</v>
      </c>
    </row>
    <row r="43" spans="1:16">
      <c r="A43" t="s">
        <v>24</v>
      </c>
      <c r="B43">
        <v>16</v>
      </c>
      <c r="C43">
        <v>5</v>
      </c>
      <c r="D43">
        <v>11</v>
      </c>
      <c r="E43">
        <v>1</v>
      </c>
      <c r="F43">
        <v>0</v>
      </c>
      <c r="G43">
        <v>2</v>
      </c>
      <c r="H43">
        <v>0</v>
      </c>
      <c r="I43">
        <v>0</v>
      </c>
      <c r="J43">
        <v>7</v>
      </c>
      <c r="K43">
        <v>0</v>
      </c>
      <c r="L43">
        <v>0</v>
      </c>
      <c r="M43">
        <v>0</v>
      </c>
      <c r="N43">
        <v>2</v>
      </c>
      <c r="O43">
        <v>2</v>
      </c>
      <c r="P43">
        <v>2</v>
      </c>
    </row>
    <row r="44" spans="1:16">
      <c r="A44" t="s">
        <v>55</v>
      </c>
      <c r="B44">
        <v>14</v>
      </c>
      <c r="C44">
        <v>8</v>
      </c>
      <c r="D44">
        <v>6</v>
      </c>
      <c r="E44">
        <v>0</v>
      </c>
      <c r="F44">
        <v>0</v>
      </c>
      <c r="G44">
        <v>2</v>
      </c>
      <c r="H44">
        <v>0</v>
      </c>
      <c r="I44">
        <v>0</v>
      </c>
      <c r="J44">
        <v>0</v>
      </c>
      <c r="K44">
        <v>0</v>
      </c>
      <c r="L44">
        <v>2</v>
      </c>
      <c r="M44">
        <v>0</v>
      </c>
      <c r="N44">
        <v>3</v>
      </c>
      <c r="O44">
        <v>7</v>
      </c>
      <c r="P44">
        <v>0</v>
      </c>
    </row>
    <row r="45" spans="1:16">
      <c r="A45" t="s">
        <v>56</v>
      </c>
      <c r="B45">
        <v>5</v>
      </c>
      <c r="C45">
        <v>0</v>
      </c>
      <c r="D45">
        <v>5</v>
      </c>
      <c r="E45">
        <v>0</v>
      </c>
      <c r="F45">
        <v>1</v>
      </c>
      <c r="G45">
        <v>0</v>
      </c>
      <c r="H45">
        <v>1</v>
      </c>
      <c r="I45">
        <v>1</v>
      </c>
      <c r="J45">
        <v>0</v>
      </c>
      <c r="K45">
        <v>0</v>
      </c>
      <c r="L45">
        <v>0</v>
      </c>
      <c r="M45">
        <v>1</v>
      </c>
      <c r="N45">
        <v>0</v>
      </c>
      <c r="O45">
        <v>1</v>
      </c>
      <c r="P45">
        <v>0</v>
      </c>
    </row>
    <row r="46" spans="1:16">
      <c r="A46" t="s">
        <v>45</v>
      </c>
      <c r="B46">
        <v>3</v>
      </c>
      <c r="C46">
        <v>1</v>
      </c>
      <c r="D46">
        <v>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3</v>
      </c>
      <c r="P46">
        <v>0</v>
      </c>
    </row>
    <row r="47" spans="1:16">
      <c r="A47" t="s">
        <v>102</v>
      </c>
      <c r="B47">
        <v>3</v>
      </c>
      <c r="C47">
        <v>0</v>
      </c>
      <c r="D47">
        <v>3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3</v>
      </c>
      <c r="P47">
        <v>0</v>
      </c>
    </row>
    <row r="48" spans="1:16">
      <c r="A48" t="s">
        <v>63</v>
      </c>
      <c r="B48">
        <v>2</v>
      </c>
      <c r="C48">
        <v>0</v>
      </c>
      <c r="D48">
        <v>2</v>
      </c>
      <c r="E48">
        <v>0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0</v>
      </c>
      <c r="P48">
        <v>0</v>
      </c>
    </row>
    <row r="49" spans="1:16">
      <c r="A49" t="s">
        <v>137</v>
      </c>
      <c r="B49">
        <v>2</v>
      </c>
      <c r="C49">
        <v>1</v>
      </c>
      <c r="D49">
        <v>1</v>
      </c>
      <c r="E49">
        <v>0</v>
      </c>
      <c r="F49">
        <v>0</v>
      </c>
      <c r="G49">
        <v>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</row>
    <row r="50" spans="1:16">
      <c r="A50" t="s">
        <v>138</v>
      </c>
      <c r="B50">
        <f>AVERAGE(B3:B49)</f>
        <v>248.51063829787233</v>
      </c>
    </row>
    <row r="51" spans="1:16">
      <c r="A51" t="s">
        <v>139</v>
      </c>
      <c r="B51">
        <f>STDEVP(B3:B49)</f>
        <v>285.75974675511947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Summary</vt:lpstr>
      <vt:lpstr>Brock</vt:lpstr>
      <vt:lpstr>Carleton</vt:lpstr>
      <vt:lpstr>Guelph</vt:lpstr>
      <vt:lpstr>Laurentian</vt:lpstr>
      <vt:lpstr>McMaster</vt:lpstr>
      <vt:lpstr>Nipissing</vt:lpstr>
      <vt:lpstr>Ottawa</vt:lpstr>
      <vt:lpstr>Queens</vt:lpstr>
      <vt:lpstr>RMC</vt:lpstr>
      <vt:lpstr>Toronto</vt:lpstr>
      <vt:lpstr>Trent</vt:lpstr>
      <vt:lpstr>UOIT</vt:lpstr>
      <vt:lpstr>Waterloo</vt:lpstr>
      <vt:lpstr>Western</vt:lpstr>
      <vt:lpstr>Windsor</vt:lpstr>
      <vt:lpstr>York</vt:lpstr>
      <vt:lpstr>Title Summary</vt:lpstr>
      <vt:lpstr>Usage by Title</vt:lpstr>
    </vt:vector>
  </TitlesOfParts>
  <Company>University of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 Support</dc:creator>
  <cp:lastModifiedBy>Jennifer</cp:lastModifiedBy>
  <dcterms:created xsi:type="dcterms:W3CDTF">2017-08-15T23:21:02Z</dcterms:created>
  <dcterms:modified xsi:type="dcterms:W3CDTF">2018-08-21T22:03:01Z</dcterms:modified>
</cp:coreProperties>
</file>